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45621"/>
</workbook>
</file>

<file path=xl/calcChain.xml><?xml version="1.0" encoding="utf-8"?>
<calcChain xmlns="http://schemas.openxmlformats.org/spreadsheetml/2006/main">
  <c r="C62" i="13" l="1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C12" i="21" l="1"/>
  <c r="D12" i="21"/>
  <c r="E12" i="21"/>
  <c r="F12" i="21"/>
  <c r="G12" i="21"/>
  <c r="H12" i="21"/>
  <c r="I12" i="21"/>
  <c r="C13" i="21"/>
  <c r="D13" i="21"/>
  <c r="E13" i="21"/>
  <c r="F13" i="21"/>
  <c r="G13" i="21"/>
  <c r="H13" i="21"/>
  <c r="I13" i="21"/>
  <c r="C14" i="21"/>
  <c r="D14" i="21"/>
  <c r="E14" i="21"/>
  <c r="F14" i="21"/>
  <c r="G14" i="21"/>
  <c r="H14" i="21"/>
  <c r="I14" i="21"/>
  <c r="C15" i="21"/>
  <c r="D15" i="21"/>
  <c r="E15" i="21"/>
  <c r="F15" i="21"/>
  <c r="G15" i="21"/>
  <c r="H15" i="21"/>
  <c r="I15" i="21"/>
  <c r="C16" i="21"/>
  <c r="D16" i="21"/>
  <c r="E16" i="21"/>
  <c r="F16" i="21"/>
  <c r="G16" i="21"/>
  <c r="H16" i="21"/>
  <c r="I16" i="21"/>
  <c r="C17" i="21"/>
  <c r="D17" i="21"/>
  <c r="E17" i="21"/>
  <c r="F17" i="21"/>
  <c r="G17" i="21"/>
  <c r="H17" i="21"/>
  <c r="I17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1" i="21"/>
  <c r="D21" i="21"/>
  <c r="E21" i="21"/>
  <c r="F21" i="21"/>
  <c r="G21" i="21"/>
  <c r="H21" i="21"/>
  <c r="I21" i="21"/>
  <c r="C22" i="21"/>
  <c r="D22" i="21"/>
  <c r="E22" i="21"/>
  <c r="F22" i="21"/>
  <c r="G22" i="21"/>
  <c r="H22" i="21"/>
  <c r="I22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  <c r="C27" i="21"/>
  <c r="D27" i="21"/>
  <c r="E27" i="21"/>
  <c r="F27" i="21"/>
  <c r="G27" i="21"/>
  <c r="H27" i="21"/>
  <c r="I27" i="21"/>
  <c r="C28" i="21"/>
  <c r="D28" i="21"/>
  <c r="E28" i="21"/>
  <c r="F28" i="21"/>
  <c r="G28" i="21"/>
  <c r="H28" i="21"/>
  <c r="I28" i="21"/>
  <c r="C29" i="21"/>
  <c r="D29" i="21"/>
  <c r="E29" i="21"/>
  <c r="F29" i="21"/>
  <c r="G29" i="21"/>
  <c r="H29" i="21"/>
  <c r="I29" i="21"/>
  <c r="C30" i="21"/>
  <c r="D30" i="21"/>
  <c r="E30" i="21"/>
  <c r="F30" i="21"/>
  <c r="G30" i="21"/>
  <c r="H30" i="21"/>
  <c r="I30" i="21"/>
  <c r="C31" i="21"/>
  <c r="D31" i="21"/>
  <c r="E31" i="21"/>
  <c r="F31" i="21"/>
  <c r="G31" i="21"/>
  <c r="H31" i="21"/>
  <c r="I31" i="21"/>
  <c r="C32" i="21"/>
  <c r="D32" i="21"/>
  <c r="E32" i="21"/>
  <c r="F32" i="21"/>
  <c r="G32" i="21"/>
  <c r="H32" i="21"/>
  <c r="I32" i="21"/>
  <c r="C33" i="21"/>
  <c r="D33" i="21"/>
  <c r="E33" i="21"/>
  <c r="F33" i="21"/>
  <c r="G33" i="21"/>
  <c r="H33" i="21"/>
  <c r="I33" i="21"/>
  <c r="C34" i="21"/>
  <c r="D34" i="21"/>
  <c r="E34" i="21"/>
  <c r="F34" i="21"/>
  <c r="G34" i="21"/>
  <c r="H34" i="21"/>
  <c r="I34" i="21"/>
  <c r="C35" i="21"/>
  <c r="D35" i="21"/>
  <c r="E35" i="21"/>
  <c r="F35" i="21"/>
  <c r="G35" i="21"/>
  <c r="H35" i="21"/>
  <c r="I35" i="21"/>
  <c r="C36" i="21"/>
  <c r="D36" i="21"/>
  <c r="E36" i="21"/>
  <c r="F36" i="21"/>
  <c r="G36" i="21"/>
  <c r="H36" i="21"/>
  <c r="I36" i="21"/>
  <c r="C37" i="21"/>
  <c r="D37" i="21"/>
  <c r="E37" i="21"/>
  <c r="F37" i="21"/>
  <c r="G37" i="21"/>
  <c r="H37" i="21"/>
  <c r="I37" i="21"/>
  <c r="C38" i="21"/>
  <c r="D38" i="21"/>
  <c r="E38" i="21"/>
  <c r="F38" i="21"/>
  <c r="G38" i="21"/>
  <c r="H38" i="21"/>
  <c r="I38" i="21"/>
  <c r="C39" i="21"/>
  <c r="D39" i="21"/>
  <c r="E39" i="21"/>
  <c r="F39" i="21"/>
  <c r="G39" i="21"/>
  <c r="H39" i="21"/>
  <c r="I39" i="21"/>
  <c r="C40" i="21"/>
  <c r="D40" i="21"/>
  <c r="E40" i="21"/>
  <c r="F40" i="21"/>
  <c r="G40" i="21"/>
  <c r="H40" i="21"/>
  <c r="I40" i="21"/>
  <c r="C41" i="21"/>
  <c r="D41" i="21"/>
  <c r="E41" i="21"/>
  <c r="F41" i="21"/>
  <c r="G41" i="21"/>
  <c r="H41" i="21"/>
  <c r="I41" i="21"/>
  <c r="C42" i="21"/>
  <c r="D42" i="21"/>
  <c r="E42" i="21"/>
  <c r="F42" i="21"/>
  <c r="G42" i="21"/>
  <c r="H42" i="21"/>
  <c r="I42" i="21"/>
  <c r="C43" i="21"/>
  <c r="D43" i="21"/>
  <c r="E43" i="21"/>
  <c r="F43" i="21"/>
  <c r="G43" i="21"/>
  <c r="H43" i="21"/>
  <c r="I43" i="21"/>
  <c r="C44" i="21"/>
  <c r="D44" i="21"/>
  <c r="E44" i="21"/>
  <c r="F44" i="21"/>
  <c r="G44" i="21"/>
  <c r="H44" i="21"/>
  <c r="I44" i="21"/>
  <c r="C45" i="21"/>
  <c r="D45" i="21"/>
  <c r="E45" i="21"/>
  <c r="F45" i="21"/>
  <c r="G45" i="21"/>
  <c r="H45" i="21"/>
  <c r="I45" i="21"/>
  <c r="C46" i="21"/>
  <c r="D46" i="21"/>
  <c r="E46" i="21"/>
  <c r="F46" i="21"/>
  <c r="G46" i="21"/>
  <c r="H46" i="21"/>
  <c r="I46" i="21"/>
  <c r="C47" i="21"/>
  <c r="D47" i="21"/>
  <c r="E47" i="21"/>
  <c r="F47" i="21"/>
  <c r="G47" i="21"/>
  <c r="H47" i="21"/>
  <c r="I47" i="21"/>
  <c r="C48" i="21"/>
  <c r="D48" i="21"/>
  <c r="E48" i="21"/>
  <c r="F48" i="21"/>
  <c r="G48" i="21"/>
  <c r="H48" i="21"/>
  <c r="I48" i="21"/>
  <c r="C49" i="21"/>
  <c r="D49" i="21"/>
  <c r="E49" i="21"/>
  <c r="F49" i="21"/>
  <c r="G49" i="21"/>
  <c r="H49" i="21"/>
  <c r="I49" i="21"/>
  <c r="C50" i="21"/>
  <c r="D50" i="21"/>
  <c r="E50" i="21"/>
  <c r="F50" i="21"/>
  <c r="G50" i="21"/>
  <c r="H50" i="21"/>
  <c r="I50" i="21"/>
  <c r="C51" i="21"/>
  <c r="D51" i="21"/>
  <c r="E51" i="21"/>
  <c r="F51" i="21"/>
  <c r="G51" i="21"/>
  <c r="H51" i="21"/>
  <c r="I51" i="21"/>
  <c r="C52" i="21"/>
  <c r="D52" i="21"/>
  <c r="E52" i="21"/>
  <c r="F52" i="21"/>
  <c r="G52" i="21"/>
  <c r="H52" i="21"/>
  <c r="I52" i="21"/>
  <c r="C53" i="21"/>
  <c r="D53" i="21"/>
  <c r="E53" i="21"/>
  <c r="F53" i="21"/>
  <c r="G53" i="21"/>
  <c r="H53" i="21"/>
  <c r="I53" i="21"/>
  <c r="C54" i="21"/>
  <c r="D54" i="21"/>
  <c r="E54" i="21"/>
  <c r="F54" i="21"/>
  <c r="G54" i="21"/>
  <c r="H54" i="21"/>
  <c r="I54" i="21"/>
  <c r="C55" i="21"/>
  <c r="D55" i="21"/>
  <c r="E55" i="21"/>
  <c r="F55" i="21"/>
  <c r="G55" i="21"/>
  <c r="H55" i="21"/>
  <c r="I55" i="21"/>
  <c r="C56" i="21"/>
  <c r="D56" i="21"/>
  <c r="E56" i="21"/>
  <c r="F56" i="21"/>
  <c r="G56" i="21"/>
  <c r="H56" i="21"/>
  <c r="I56" i="21"/>
  <c r="C57" i="21"/>
  <c r="D57" i="21"/>
  <c r="E57" i="21"/>
  <c r="F57" i="21"/>
  <c r="G57" i="21"/>
  <c r="H57" i="21"/>
  <c r="I57" i="21"/>
  <c r="C58" i="21"/>
  <c r="D58" i="21"/>
  <c r="E58" i="21"/>
  <c r="F58" i="21"/>
  <c r="G58" i="21"/>
  <c r="H58" i="21"/>
  <c r="I58" i="21"/>
  <c r="C59" i="21"/>
  <c r="D59" i="21"/>
  <c r="E59" i="21"/>
  <c r="F59" i="21"/>
  <c r="G59" i="21"/>
  <c r="H59" i="21"/>
  <c r="I59" i="21"/>
  <c r="C60" i="21"/>
  <c r="D60" i="21"/>
  <c r="E60" i="21"/>
  <c r="F60" i="21"/>
  <c r="G60" i="21"/>
  <c r="H60" i="21"/>
  <c r="I60" i="21"/>
  <c r="C61" i="21"/>
  <c r="D61" i="21"/>
  <c r="E61" i="21"/>
  <c r="F61" i="21"/>
  <c r="G61" i="21"/>
  <c r="H61" i="21"/>
  <c r="I61" i="21"/>
  <c r="D11" i="21"/>
  <c r="E11" i="21"/>
  <c r="F11" i="21"/>
  <c r="G11" i="21"/>
  <c r="H11" i="21"/>
  <c r="I11" i="21"/>
  <c r="C11" i="21"/>
  <c r="Q61" i="20"/>
  <c r="S61" i="20" s="1"/>
  <c r="R61" i="20"/>
  <c r="U61" i="20" s="1"/>
  <c r="T61" i="20"/>
  <c r="V61" i="20"/>
  <c r="W61" i="20"/>
  <c r="X12" i="20"/>
  <c r="Y12" i="20"/>
  <c r="X13" i="20"/>
  <c r="Y13" i="20"/>
  <c r="X14" i="20"/>
  <c r="Y14" i="20"/>
  <c r="X15" i="20"/>
  <c r="Y15" i="20"/>
  <c r="X16" i="20"/>
  <c r="Y16" i="20"/>
  <c r="X17" i="20"/>
  <c r="Y17" i="20"/>
  <c r="X18" i="20"/>
  <c r="Y18" i="20"/>
  <c r="X19" i="20"/>
  <c r="Y19" i="20"/>
  <c r="X20" i="20"/>
  <c r="Y20" i="20"/>
  <c r="X21" i="20"/>
  <c r="Y21" i="20"/>
  <c r="X22" i="20"/>
  <c r="Y22" i="20"/>
  <c r="X23" i="20"/>
  <c r="Y23" i="20"/>
  <c r="X24" i="20"/>
  <c r="Y24" i="20"/>
  <c r="X25" i="20"/>
  <c r="Y25" i="20"/>
  <c r="X26" i="20"/>
  <c r="Y26" i="20"/>
  <c r="X27" i="20"/>
  <c r="Y27" i="20"/>
  <c r="X28" i="20"/>
  <c r="Y28" i="20"/>
  <c r="X29" i="20"/>
  <c r="Y29" i="20"/>
  <c r="X30" i="20"/>
  <c r="Y30" i="20"/>
  <c r="X31" i="20"/>
  <c r="Y31" i="20"/>
  <c r="X32" i="20"/>
  <c r="Y32" i="20"/>
  <c r="X33" i="20"/>
  <c r="Y33" i="20"/>
  <c r="X34" i="20"/>
  <c r="Y34" i="20"/>
  <c r="X35" i="20"/>
  <c r="Y35" i="20"/>
  <c r="X36" i="20"/>
  <c r="Y36" i="20"/>
  <c r="X37" i="20"/>
  <c r="Y37" i="20"/>
  <c r="X38" i="20"/>
  <c r="Y38" i="20"/>
  <c r="X39" i="20"/>
  <c r="Y39" i="20"/>
  <c r="X40" i="20"/>
  <c r="Y40" i="20"/>
  <c r="X41" i="20"/>
  <c r="Y41" i="20"/>
  <c r="X42" i="20"/>
  <c r="Y42" i="20"/>
  <c r="X43" i="20"/>
  <c r="Y43" i="20"/>
  <c r="X44" i="20"/>
  <c r="Y44" i="20"/>
  <c r="X45" i="20"/>
  <c r="Y45" i="20"/>
  <c r="X46" i="20"/>
  <c r="Y46" i="20"/>
  <c r="X47" i="20"/>
  <c r="Y47" i="20"/>
  <c r="X48" i="20"/>
  <c r="Y48" i="20"/>
  <c r="X49" i="20"/>
  <c r="Y49" i="20"/>
  <c r="X50" i="20"/>
  <c r="Y50" i="20"/>
  <c r="X51" i="20"/>
  <c r="Y51" i="20"/>
  <c r="X52" i="20"/>
  <c r="Y52" i="20"/>
  <c r="X53" i="20"/>
  <c r="Y53" i="20"/>
  <c r="X54" i="20"/>
  <c r="Y54" i="20"/>
  <c r="X55" i="20"/>
  <c r="Y55" i="20"/>
  <c r="X56" i="20"/>
  <c r="Y56" i="20"/>
  <c r="X57" i="20"/>
  <c r="Y57" i="20"/>
  <c r="X58" i="20"/>
  <c r="Y58" i="20"/>
  <c r="X59" i="20"/>
  <c r="Y59" i="20"/>
  <c r="X60" i="20"/>
  <c r="Y60" i="20"/>
  <c r="X61" i="20"/>
  <c r="Y61" i="20"/>
  <c r="Y11" i="20"/>
  <c r="X11" i="20"/>
  <c r="S12" i="20"/>
  <c r="T12" i="20"/>
  <c r="U12" i="20"/>
  <c r="V12" i="20"/>
  <c r="W12" i="20"/>
  <c r="S13" i="20"/>
  <c r="U13" i="20"/>
  <c r="V13" i="20"/>
  <c r="W13" i="20"/>
  <c r="S14" i="20"/>
  <c r="T14" i="20"/>
  <c r="U14" i="20"/>
  <c r="V14" i="20"/>
  <c r="W14" i="20"/>
  <c r="S15" i="20"/>
  <c r="T15" i="20"/>
  <c r="U15" i="20"/>
  <c r="V15" i="20"/>
  <c r="W15" i="20"/>
  <c r="S16" i="20"/>
  <c r="T16" i="20"/>
  <c r="U16" i="20"/>
  <c r="V16" i="20"/>
  <c r="W16" i="20"/>
  <c r="S17" i="20"/>
  <c r="T17" i="20"/>
  <c r="U17" i="20"/>
  <c r="V17" i="20"/>
  <c r="W17" i="20"/>
  <c r="S18" i="20"/>
  <c r="T18" i="20"/>
  <c r="U18" i="20"/>
  <c r="V18" i="20"/>
  <c r="W18" i="20"/>
  <c r="S19" i="20"/>
  <c r="T19" i="20"/>
  <c r="U19" i="20"/>
  <c r="V19" i="20"/>
  <c r="W19" i="20"/>
  <c r="S20" i="20"/>
  <c r="T20" i="20"/>
  <c r="U20" i="20"/>
  <c r="V20" i="20"/>
  <c r="W20" i="20"/>
  <c r="S21" i="20"/>
  <c r="T21" i="20"/>
  <c r="U21" i="20"/>
  <c r="V21" i="20"/>
  <c r="W21" i="20"/>
  <c r="S22" i="20"/>
  <c r="T22" i="20"/>
  <c r="U22" i="20"/>
  <c r="V22" i="20"/>
  <c r="W22" i="20"/>
  <c r="S23" i="20"/>
  <c r="T23" i="20"/>
  <c r="U23" i="20"/>
  <c r="V23" i="20"/>
  <c r="W23" i="20"/>
  <c r="S24" i="20"/>
  <c r="T24" i="20"/>
  <c r="U24" i="20"/>
  <c r="V24" i="20"/>
  <c r="W24" i="20"/>
  <c r="S25" i="20"/>
  <c r="T25" i="20"/>
  <c r="U25" i="20"/>
  <c r="V25" i="20"/>
  <c r="W25" i="20"/>
  <c r="S26" i="20"/>
  <c r="T26" i="20"/>
  <c r="U26" i="20"/>
  <c r="V26" i="20"/>
  <c r="W26" i="20"/>
  <c r="S27" i="20"/>
  <c r="T27" i="20"/>
  <c r="U27" i="20"/>
  <c r="V27" i="20"/>
  <c r="W27" i="20"/>
  <c r="S28" i="20"/>
  <c r="T28" i="20"/>
  <c r="U28" i="20"/>
  <c r="V28" i="20"/>
  <c r="W28" i="20"/>
  <c r="S29" i="20"/>
  <c r="T29" i="20"/>
  <c r="U29" i="20"/>
  <c r="V29" i="20"/>
  <c r="W29" i="20"/>
  <c r="S30" i="20"/>
  <c r="T30" i="20"/>
  <c r="U30" i="20"/>
  <c r="V30" i="20"/>
  <c r="W30" i="20"/>
  <c r="S31" i="20"/>
  <c r="T31" i="20"/>
  <c r="U31" i="20"/>
  <c r="V31" i="20"/>
  <c r="W31" i="20"/>
  <c r="S32" i="20"/>
  <c r="T32" i="20"/>
  <c r="U32" i="20"/>
  <c r="V32" i="20"/>
  <c r="W32" i="20"/>
  <c r="S33" i="20"/>
  <c r="T33" i="20"/>
  <c r="U33" i="20"/>
  <c r="V33" i="20"/>
  <c r="W33" i="20"/>
  <c r="S34" i="20"/>
  <c r="T34" i="20"/>
  <c r="U34" i="20"/>
  <c r="V34" i="20"/>
  <c r="W34" i="20"/>
  <c r="S35" i="20"/>
  <c r="T35" i="20"/>
  <c r="U35" i="20"/>
  <c r="V35" i="20"/>
  <c r="W35" i="20"/>
  <c r="S36" i="20"/>
  <c r="T36" i="20"/>
  <c r="U36" i="20"/>
  <c r="V36" i="20"/>
  <c r="W36" i="20"/>
  <c r="S37" i="20"/>
  <c r="T37" i="20"/>
  <c r="U37" i="20"/>
  <c r="V37" i="20"/>
  <c r="W37" i="20"/>
  <c r="S38" i="20"/>
  <c r="T38" i="20"/>
  <c r="U38" i="20"/>
  <c r="V38" i="20"/>
  <c r="W38" i="20"/>
  <c r="S39" i="20"/>
  <c r="T39" i="20"/>
  <c r="U39" i="20"/>
  <c r="V39" i="20"/>
  <c r="W39" i="20"/>
  <c r="S40" i="20"/>
  <c r="T40" i="20"/>
  <c r="U40" i="20"/>
  <c r="V40" i="20"/>
  <c r="W40" i="20"/>
  <c r="S41" i="20"/>
  <c r="T41" i="20"/>
  <c r="U41" i="20"/>
  <c r="V41" i="20"/>
  <c r="W41" i="20"/>
  <c r="S42" i="20"/>
  <c r="T42" i="20"/>
  <c r="U42" i="20"/>
  <c r="V42" i="20"/>
  <c r="W42" i="20"/>
  <c r="S43" i="20"/>
  <c r="T43" i="20"/>
  <c r="U43" i="20"/>
  <c r="V43" i="20"/>
  <c r="W43" i="20"/>
  <c r="S44" i="20"/>
  <c r="T44" i="20"/>
  <c r="U44" i="20"/>
  <c r="V44" i="20"/>
  <c r="W44" i="20"/>
  <c r="S45" i="20"/>
  <c r="T45" i="20"/>
  <c r="U45" i="20"/>
  <c r="V45" i="20"/>
  <c r="W45" i="20"/>
  <c r="S46" i="20"/>
  <c r="T46" i="20"/>
  <c r="U46" i="20"/>
  <c r="V46" i="20"/>
  <c r="W46" i="20"/>
  <c r="S47" i="20"/>
  <c r="T47" i="20"/>
  <c r="U47" i="20"/>
  <c r="V47" i="20"/>
  <c r="W47" i="20"/>
  <c r="S48" i="20"/>
  <c r="T48" i="20"/>
  <c r="U48" i="20"/>
  <c r="V48" i="20"/>
  <c r="W48" i="20"/>
  <c r="S49" i="20"/>
  <c r="T49" i="20"/>
  <c r="U49" i="20"/>
  <c r="V49" i="20"/>
  <c r="W49" i="20"/>
  <c r="S50" i="20"/>
  <c r="T50" i="20"/>
  <c r="U50" i="20"/>
  <c r="V50" i="20"/>
  <c r="W50" i="20"/>
  <c r="S51" i="20"/>
  <c r="T51" i="20"/>
  <c r="U51" i="20"/>
  <c r="V51" i="20"/>
  <c r="W51" i="20"/>
  <c r="S52" i="20"/>
  <c r="T52" i="20"/>
  <c r="U52" i="20"/>
  <c r="V52" i="20"/>
  <c r="W52" i="20"/>
  <c r="S53" i="20"/>
  <c r="T53" i="20"/>
  <c r="U53" i="20"/>
  <c r="V53" i="20"/>
  <c r="W53" i="20"/>
  <c r="S54" i="20"/>
  <c r="T54" i="20"/>
  <c r="U54" i="20"/>
  <c r="V54" i="20"/>
  <c r="W54" i="20"/>
  <c r="S55" i="20"/>
  <c r="T55" i="20"/>
  <c r="U55" i="20"/>
  <c r="V55" i="20"/>
  <c r="W55" i="20"/>
  <c r="S56" i="20"/>
  <c r="T56" i="20"/>
  <c r="U56" i="20"/>
  <c r="V56" i="20"/>
  <c r="W56" i="20"/>
  <c r="S57" i="20"/>
  <c r="T57" i="20"/>
  <c r="U57" i="20"/>
  <c r="V57" i="20"/>
  <c r="W57" i="20"/>
  <c r="S58" i="20"/>
  <c r="T58" i="20"/>
  <c r="U58" i="20"/>
  <c r="V58" i="20"/>
  <c r="W58" i="20"/>
  <c r="S59" i="20"/>
  <c r="T59" i="20"/>
  <c r="U59" i="20"/>
  <c r="V59" i="20"/>
  <c r="W59" i="20"/>
  <c r="S60" i="20"/>
  <c r="T60" i="20"/>
  <c r="U60" i="20"/>
  <c r="V60" i="20"/>
  <c r="W60" i="20"/>
  <c r="W11" i="20"/>
  <c r="V11" i="20"/>
  <c r="U11" i="20"/>
  <c r="T11" i="20"/>
  <c r="S11" i="20"/>
  <c r="H12" i="19"/>
  <c r="I12" i="19"/>
  <c r="J12" i="19"/>
  <c r="K12" i="19"/>
  <c r="H13" i="19"/>
  <c r="I13" i="19"/>
  <c r="J13" i="19"/>
  <c r="K13" i="19"/>
  <c r="H14" i="19"/>
  <c r="I14" i="19"/>
  <c r="J14" i="19"/>
  <c r="K14" i="19"/>
  <c r="H15" i="19"/>
  <c r="I15" i="19"/>
  <c r="J15" i="19"/>
  <c r="K15" i="19"/>
  <c r="H16" i="19"/>
  <c r="I16" i="19"/>
  <c r="J16" i="19"/>
  <c r="K16" i="19"/>
  <c r="H17" i="19"/>
  <c r="I17" i="19"/>
  <c r="J17" i="19"/>
  <c r="K17" i="19"/>
  <c r="H18" i="19"/>
  <c r="I18" i="19"/>
  <c r="J18" i="19"/>
  <c r="K18" i="19"/>
  <c r="H19" i="19"/>
  <c r="I19" i="19"/>
  <c r="J19" i="19"/>
  <c r="K19" i="19"/>
  <c r="H20" i="19"/>
  <c r="I20" i="19"/>
  <c r="J20" i="19"/>
  <c r="K20" i="19"/>
  <c r="H21" i="19"/>
  <c r="I21" i="19"/>
  <c r="J21" i="19"/>
  <c r="K21" i="19"/>
  <c r="H22" i="19"/>
  <c r="I22" i="19"/>
  <c r="J22" i="19"/>
  <c r="K22" i="19"/>
  <c r="H23" i="19"/>
  <c r="I23" i="19"/>
  <c r="J23" i="19"/>
  <c r="K23" i="19"/>
  <c r="H24" i="19"/>
  <c r="I24" i="19"/>
  <c r="J24" i="19"/>
  <c r="K24" i="19"/>
  <c r="H25" i="19"/>
  <c r="I25" i="19"/>
  <c r="J25" i="19"/>
  <c r="K25" i="19"/>
  <c r="H26" i="19"/>
  <c r="I26" i="19"/>
  <c r="J26" i="19"/>
  <c r="K26" i="19"/>
  <c r="H27" i="19"/>
  <c r="I27" i="19"/>
  <c r="J27" i="19"/>
  <c r="K27" i="19"/>
  <c r="H28" i="19"/>
  <c r="I28" i="19"/>
  <c r="J28" i="19"/>
  <c r="K28" i="19"/>
  <c r="H29" i="19"/>
  <c r="I29" i="19"/>
  <c r="J29" i="19"/>
  <c r="K29" i="19"/>
  <c r="H30" i="19"/>
  <c r="I30" i="19"/>
  <c r="J30" i="19"/>
  <c r="K30" i="19"/>
  <c r="H31" i="19"/>
  <c r="I31" i="19"/>
  <c r="J31" i="19"/>
  <c r="K31" i="19"/>
  <c r="H32" i="19"/>
  <c r="I32" i="19"/>
  <c r="J32" i="19"/>
  <c r="K32" i="19"/>
  <c r="H33" i="19"/>
  <c r="I33" i="19"/>
  <c r="J33" i="19"/>
  <c r="K33" i="19"/>
  <c r="H34" i="19"/>
  <c r="I34" i="19"/>
  <c r="J34" i="19"/>
  <c r="K34" i="19"/>
  <c r="H35" i="19"/>
  <c r="I35" i="19"/>
  <c r="J35" i="19"/>
  <c r="K35" i="19"/>
  <c r="H36" i="19"/>
  <c r="I36" i="19"/>
  <c r="J36" i="19"/>
  <c r="K36" i="19"/>
  <c r="H37" i="19"/>
  <c r="I37" i="19"/>
  <c r="J37" i="19"/>
  <c r="K37" i="19"/>
  <c r="H38" i="19"/>
  <c r="I38" i="19"/>
  <c r="J38" i="19"/>
  <c r="K38" i="19"/>
  <c r="H39" i="19"/>
  <c r="I39" i="19"/>
  <c r="J39" i="19"/>
  <c r="K39" i="19"/>
  <c r="H40" i="19"/>
  <c r="I40" i="19"/>
  <c r="J40" i="19"/>
  <c r="K40" i="19"/>
  <c r="H41" i="19"/>
  <c r="I41" i="19"/>
  <c r="J41" i="19"/>
  <c r="K41" i="19"/>
  <c r="H42" i="19"/>
  <c r="I42" i="19"/>
  <c r="J42" i="19"/>
  <c r="K42" i="19"/>
  <c r="H43" i="19"/>
  <c r="I43" i="19"/>
  <c r="J43" i="19"/>
  <c r="K43" i="19"/>
  <c r="H44" i="19"/>
  <c r="I44" i="19"/>
  <c r="J44" i="19"/>
  <c r="K44" i="19"/>
  <c r="H45" i="19"/>
  <c r="I45" i="19"/>
  <c r="J45" i="19"/>
  <c r="K45" i="19"/>
  <c r="H46" i="19"/>
  <c r="I46" i="19"/>
  <c r="J46" i="19"/>
  <c r="K46" i="19"/>
  <c r="H47" i="19"/>
  <c r="I47" i="19"/>
  <c r="J47" i="19"/>
  <c r="K47" i="19"/>
  <c r="H48" i="19"/>
  <c r="I48" i="19"/>
  <c r="J48" i="19"/>
  <c r="K48" i="19"/>
  <c r="H49" i="19"/>
  <c r="I49" i="19"/>
  <c r="J49" i="19"/>
  <c r="K49" i="19"/>
  <c r="H50" i="19"/>
  <c r="I50" i="19"/>
  <c r="J50" i="19"/>
  <c r="K50" i="19"/>
  <c r="H51" i="19"/>
  <c r="I51" i="19"/>
  <c r="J51" i="19"/>
  <c r="K51" i="19"/>
  <c r="H52" i="19"/>
  <c r="I52" i="19"/>
  <c r="J52" i="19"/>
  <c r="K52" i="19"/>
  <c r="H53" i="19"/>
  <c r="I53" i="19"/>
  <c r="J53" i="19"/>
  <c r="K53" i="19"/>
  <c r="H54" i="19"/>
  <c r="I54" i="19"/>
  <c r="J54" i="19"/>
  <c r="K54" i="19"/>
  <c r="H55" i="19"/>
  <c r="I55" i="19"/>
  <c r="J55" i="19"/>
  <c r="K55" i="19"/>
  <c r="H56" i="19"/>
  <c r="I56" i="19"/>
  <c r="J56" i="19"/>
  <c r="K56" i="19"/>
  <c r="H57" i="19"/>
  <c r="I57" i="19"/>
  <c r="J57" i="19"/>
  <c r="K57" i="19"/>
  <c r="H58" i="19"/>
  <c r="I58" i="19"/>
  <c r="J58" i="19"/>
  <c r="K58" i="19"/>
  <c r="H59" i="19"/>
  <c r="I59" i="19"/>
  <c r="J59" i="19"/>
  <c r="K59" i="19"/>
  <c r="H60" i="19"/>
  <c r="I60" i="19"/>
  <c r="J60" i="19"/>
  <c r="K60" i="19"/>
  <c r="H61" i="19"/>
  <c r="I61" i="19"/>
  <c r="J61" i="19"/>
  <c r="K61" i="19"/>
  <c r="I11" i="19"/>
  <c r="J11" i="19"/>
  <c r="K11" i="19"/>
  <c r="H11" i="19"/>
  <c r="C11" i="18" l="1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10" i="18"/>
  <c r="C16" i="13" l="1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</calcChain>
</file>

<file path=xl/sharedStrings.xml><?xml version="1.0" encoding="utf-8"?>
<sst xmlns="http://schemas.openxmlformats.org/spreadsheetml/2006/main" count="1660" uniqueCount="279">
  <si>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</si>
  <si>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</si>
  <si>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</si>
  <si>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</si>
  <si>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</si>
  <si>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</si>
  <si>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</si>
  <si>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</si>
  <si>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</si>
  <si>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</si>
  <si>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</si>
  <si>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</si>
  <si>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</si>
  <si>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</si>
  <si>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</si>
  <si>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</si>
  <si>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</si>
  <si>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</si>
  <si>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</si>
  <si>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</si>
  <si>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</si>
  <si>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</si>
  <si>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</si>
  <si>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</si>
  <si>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</si>
  <si>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</si>
  <si>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</si>
  <si>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</si>
  <si>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</si>
  <si>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</si>
  <si>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</si>
  <si>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</si>
  <si>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Ingresados 
procedentes 
otros organos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</si>
  <si>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</si>
  <si>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</si>
  <si>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</si>
  <si>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</si>
  <si>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</si>
  <si>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</si>
  <si>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</si>
  <si>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</si>
  <si>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</si>
  <si>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</si>
  <si>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</si>
  <si>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</si>
  <si>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</si>
  <si>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</si>
  <si>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</si>
  <si>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</si>
  <si>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</si>
  <si>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</si>
  <si>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</si>
  <si>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</si>
  <si>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</si>
  <si>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</si>
  <si>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</si>
  <si>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</si>
  <si>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</si>
  <si>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</si>
  <si>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</si>
  <si>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</si>
  <si>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</si>
  <si>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</si>
  <si>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</si>
  <si>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</si>
  <si>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</si>
  <si>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</si>
  <si>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</si>
  <si>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</si>
  <si>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</si>
  <si>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</si>
  <si>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</si>
  <si>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</si>
  <si>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</si>
  <si>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</si>
  <si>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</si>
  <si>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</si>
  <si>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</si>
  <si>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</si>
  <si>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</si>
  <si>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</si>
  <si>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</si>
  <si>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Otros Contenciosos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</si>
  <si>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</si>
  <si>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</si>
  <si>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</si>
  <si>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</si>
  <si>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</si>
  <si>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</si>
  <si>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</si>
  <si>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</si>
  <si>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</si>
  <si>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</si>
  <si>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</si>
  <si>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</si>
  <si>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</si>
  <si>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</si>
  <si>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</si>
  <si>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</si>
  <si>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</si>
  <si>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</si>
  <si>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</si>
  <si>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TOTAL SEÑALAMIENTOS PENALES
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</si>
  <si>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</si>
  <si>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</si>
  <si>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</si>
  <si>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</si>
  <si>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</si>
  <si>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</si>
  <si>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</si>
  <si>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</si>
  <si>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</si>
  <si>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</si>
  <si>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</si>
  <si>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</si>
  <si>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</si>
  <si>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</si>
  <si>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</si>
  <si>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>ELEVADOS AL JUZGADO DE LO PENAL</t>
  </si>
  <si>
    <t>ELEVADOS A LA AUDIENCIA PROVINCIAL</t>
  </si>
  <si>
    <t>TOTAL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</si>
  <si>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</si>
  <si>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</si>
  <si>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</si>
  <si>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</si>
  <si>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</si>
  <si>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</si>
  <si>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</si>
  <si>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PROCESOS POR DELITO</t>
  </si>
  <si>
    <t>VARONES</t>
  </si>
  <si>
    <t>MUJERES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</si>
  <si>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</si>
  <si>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</si>
  <si>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</si>
  <si>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</si>
  <si>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</si>
  <si>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</si>
  <si>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</si>
  <si>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</si>
  <si>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Porcentaje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</si>
  <si>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</si>
  <si>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</si>
  <si>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</si>
  <si>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</si>
  <si>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</si>
  <si>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</si>
  <si>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</si>
  <si>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</si>
  <si>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</si>
  <si>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</si>
  <si>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</si>
  <si>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</si>
  <si>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</si>
  <si>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</si>
  <si>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</si>
  <si>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</si>
  <si>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</si>
  <si>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</si>
  <si>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</si>
  <si>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</si>
  <si>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</si>
  <si>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</si>
  <si>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</si>
  <si>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</si>
  <si>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</si>
  <si>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</si>
  <si>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</si>
  <si>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</si>
  <si>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</si>
  <si>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</si>
  <si>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</si>
  <si>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</si>
  <si>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</si>
  <si>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</si>
  <si>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</si>
  <si>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</si>
  <si>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</si>
  <si>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</si>
  <si>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</si>
  <si>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</si>
  <si>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</si>
  <si>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</si>
  <si>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</si>
  <si>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</si>
  <si>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</si>
  <si>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</si>
  <si>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</si>
  <si>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</si>
  <si>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</si>
  <si>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</si>
  <si>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</si>
  <si>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</si>
  <si>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</si>
  <si>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</si>
  <si>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</si>
  <si>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</si>
  <si>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</si>
  <si>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</si>
  <si>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</si>
  <si>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</si>
  <si>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</si>
  <si>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</si>
  <si>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</si>
  <si>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</si>
  <si>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</si>
  <si>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</si>
  <si>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</si>
  <si>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</si>
  <si>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</si>
  <si>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</si>
  <si>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</si>
  <si>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Total Ordenes de proteccion y Medidas solicitadas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</si>
  <si>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</si>
  <si>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</si>
  <si>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</si>
  <si>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</si>
  <si>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</si>
  <si>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 xml:space="preserve">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</si>
  <si>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</si>
  <si>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</si>
  <si>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</si>
  <si>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</si>
  <si>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</si>
  <si>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</si>
  <si>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</si>
  <si>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</si>
  <si>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</si>
  <si>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</si>
  <si>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</si>
  <si>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</si>
  <si>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</si>
  <si>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</si>
  <si>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</si>
  <si>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</si>
  <si>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</si>
  <si>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</si>
  <si>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</si>
  <si>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</si>
  <si>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</si>
  <si>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</si>
  <si>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</si>
  <si>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</si>
  <si>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</si>
  <si>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</si>
  <si>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</si>
  <si>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</si>
  <si>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</si>
  <si>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</si>
  <si>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</si>
  <si>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</si>
  <si>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</si>
  <si>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</si>
  <si>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</si>
  <si>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</si>
  <si>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</si>
  <si>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</si>
  <si>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</si>
  <si>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</si>
  <si>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</si>
  <si>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</si>
  <si>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</si>
  <si>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</si>
  <si>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</si>
  <si>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</si>
  <si>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</si>
  <si>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</si>
  <si>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</si>
  <si>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</si>
  <si>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</si>
  <si>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</si>
  <si>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</si>
  <si>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</si>
  <si>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</si>
  <si>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</si>
  <si>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</si>
  <si>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</si>
  <si>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</si>
  <si>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Denunciado: Hombre Español</t>
  </si>
  <si>
    <t>Denunciado: Hombre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</si>
</sst>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3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0" fillId="0" borderId="0" xfId="0" applyBorder="1"/>
    <xf numFmtId="0" fontId="5" fillId="0" borderId="0" xfId="0" applyFont="1" applyBorder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4" fillId="0" borderId="0" xfId="0" applyNumberFormat="1" applyFont="1" applyBorder="1" applyAlignment="1">
      <alignment horizontal="center" vertical="center"/>
    </xf>
    <xf numFmtId="165" fontId="11" fillId="0" borderId="31" xfId="0" applyNumberFormat="1" applyFont="1" applyBorder="1"/>
    <xf numFmtId="4" fontId="11" fillId="0" borderId="31" xfId="0" applyNumberFormat="1" applyFont="1" applyFill="1" applyBorder="1"/>
    <xf numFmtId="4" fontId="11" fillId="0" borderId="31" xfId="0" applyNumberFormat="1" applyFont="1" applyBorder="1"/>
    <xf numFmtId="165" fontId="11" fillId="0" borderId="32" xfId="0" applyNumberFormat="1" applyFont="1" applyBorder="1"/>
    <xf numFmtId="4" fontId="11" fillId="0" borderId="32" xfId="0" applyNumberFormat="1" applyFont="1" applyFill="1" applyBorder="1"/>
    <xf numFmtId="4" fontId="11" fillId="0" borderId="32" xfId="0" applyNumberFormat="1" applyFont="1" applyBorder="1"/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165" fontId="3" fillId="7" borderId="29" xfId="0" applyNumberFormat="1" applyFont="1" applyFill="1" applyBorder="1"/>
    <xf numFmtId="4" fontId="3" fillId="7" borderId="29" xfId="0" applyNumberFormat="1" applyFont="1" applyFill="1" applyBorder="1"/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164" fontId="11" fillId="0" borderId="35" xfId="0" applyNumberFormat="1" applyFont="1" applyBorder="1" applyAlignment="1">
      <alignment horizontal="right"/>
    </xf>
    <xf numFmtId="164" fontId="11" fillId="0" borderId="33" xfId="0" applyNumberFormat="1" applyFont="1" applyBorder="1" applyAlignment="1">
      <alignment horizontal="right"/>
    </xf>
    <xf numFmtId="164" fontId="3" fillId="7" borderId="29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/>
    <xf numFmtId="0" fontId="7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3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3" borderId="29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17</xdr:col>
      <xdr:colOff>285750</xdr:colOff>
      <xdr:row>10</xdr:row>
      <xdr:rowOff>28575</xdr:rowOff>
    </xdr:to>
    <xdr:grpSp>
      <xdr:nvGrpSpPr>
        <xdr:cNvPr id="5" name="4 Grupo"/>
        <xdr:cNvGrpSpPr/>
      </xdr:nvGrpSpPr>
      <xdr:grpSpPr>
        <a:xfrm>
          <a:off x="866775" y="161925"/>
          <a:ext cx="13677900" cy="1485900"/>
          <a:chOff x="762000" y="28575"/>
          <a:chExt cx="13668375" cy="1485900"/>
        </a:xfrm>
      </xdr:grpSpPr>
      <xdr:sp macro="" textlink="">
        <xdr:nvSpPr>
          <xdr:cNvPr id="2" name="1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VIOLENCIA SOBRE LA MUJER/JUZGADOS POR PROVINCIAS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1</xdr:col>
      <xdr:colOff>28574</xdr:colOff>
      <xdr:row>10</xdr:row>
      <xdr:rowOff>123825</xdr:rowOff>
    </xdr:from>
    <xdr:to>
      <xdr:col>17</xdr:col>
      <xdr:colOff>314324</xdr:colOff>
      <xdr:row>13</xdr:row>
      <xdr:rowOff>28575</xdr:rowOff>
    </xdr:to>
    <xdr:sp macro="" textlink="">
      <xdr:nvSpPr>
        <xdr:cNvPr id="6" name="5 Rectángulo redondeado"/>
        <xdr:cNvSpPr/>
      </xdr:nvSpPr>
      <xdr:spPr>
        <a:xfrm>
          <a:off x="866774" y="17430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 de 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           3º TRIMESTRE DE 2018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     3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2018</a:t>
          </a: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10</xdr:row>
      <xdr:rowOff>0</xdr:rowOff>
    </xdr:to>
    <xdr:sp macro="" textlink="">
      <xdr:nvSpPr>
        <xdr:cNvPr id="3" name="2 Rectángulo redondeado"/>
        <xdr:cNvSpPr/>
      </xdr:nvSpPr>
      <xdr:spPr>
        <a:xfrm>
          <a:off x="685800" y="676274"/>
          <a:ext cx="12727805" cy="9429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 DE 2018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10</xdr:row>
      <xdr:rowOff>19050</xdr:rowOff>
    </xdr:to>
    <xdr:sp macro="" textlink="">
      <xdr:nvSpPr>
        <xdr:cNvPr id="7" name="6 Rectángulo redondeado"/>
        <xdr:cNvSpPr/>
      </xdr:nvSpPr>
      <xdr:spPr>
        <a:xfrm>
          <a:off x="676275" y="676274"/>
          <a:ext cx="12726425" cy="9620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 DE 2018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28575</xdr:rowOff>
    </xdr:from>
    <xdr:to>
      <xdr:col>14</xdr:col>
      <xdr:colOff>0</xdr:colOff>
      <xdr:row>9</xdr:row>
      <xdr:rowOff>9525</xdr:rowOff>
    </xdr:to>
    <xdr:sp macro="" textlink="">
      <xdr:nvSpPr>
        <xdr:cNvPr id="3" name="2 Rectángulo redondeado"/>
        <xdr:cNvSpPr/>
      </xdr:nvSpPr>
      <xdr:spPr>
        <a:xfrm>
          <a:off x="676276" y="676275"/>
          <a:ext cx="10963274" cy="790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 DE 2018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10</xdr:col>
      <xdr:colOff>804109</xdr:colOff>
      <xdr:row>8</xdr:row>
      <xdr:rowOff>133349</xdr:rowOff>
    </xdr:to>
    <xdr:sp macro="" textlink="">
      <xdr:nvSpPr>
        <xdr:cNvPr id="3" name="2 Rectángulo redondeado"/>
        <xdr:cNvSpPr/>
      </xdr:nvSpPr>
      <xdr:spPr>
        <a:xfrm>
          <a:off x="657226" y="676274"/>
          <a:ext cx="12958008" cy="7524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 DE 2018</a:t>
          </a:r>
        </a:p>
      </xdr:txBody>
    </xdr:sp>
    <xdr:clientData/>
  </xdr:twoCellAnchor>
  <xdr:twoCellAnchor>
    <xdr:from>
      <xdr:col>11</xdr:col>
      <xdr:colOff>123825</xdr:colOff>
      <xdr:row>2</xdr:row>
      <xdr:rowOff>95250</xdr:rowOff>
    </xdr:from>
    <xdr:to>
      <xdr:col>12</xdr:col>
      <xdr:colOff>9525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73150" y="4191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           3º TRIMESTRE DE 2018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          3º TRIMESTRE DE 2018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           3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2018</a:t>
          </a: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15621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           3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2018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10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6342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552450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4106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561975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41065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          3º TRIMESTRE DE 2018</a:t>
          </a:r>
        </a:p>
      </xdr:txBody>
    </xdr:sp>
    <xdr:clientData/>
  </xdr:twoCellAnchor>
  <xdr:twoCellAnchor>
    <xdr:from>
      <xdr:col>13</xdr:col>
      <xdr:colOff>1009650</xdr:colOff>
      <xdr:row>1</xdr:row>
      <xdr:rowOff>114300</xdr:rowOff>
    </xdr:from>
    <xdr:to>
      <xdr:col>14</xdr:col>
      <xdr:colOff>800100</xdr:colOff>
      <xdr:row>5</xdr:row>
      <xdr:rowOff>9525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5220950" y="2762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   3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2018</a:t>
          </a:r>
        </a:p>
      </xdr:txBody>
    </xdr:sp>
    <xdr:clientData/>
  </xdr:twoCellAnchor>
  <xdr:twoCellAnchor>
    <xdr:from>
      <xdr:col>10</xdr:col>
      <xdr:colOff>180975</xdr:colOff>
      <xdr:row>2</xdr:row>
      <xdr:rowOff>66675</xdr:rowOff>
    </xdr:from>
    <xdr:to>
      <xdr:col>10</xdr:col>
      <xdr:colOff>895350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63425" y="3905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/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28575</xdr:rowOff>
    </xdr:from>
    <xdr:to>
      <xdr:col>8</xdr:col>
      <xdr:colOff>872571</xdr:colOff>
      <xdr:row>7</xdr:row>
      <xdr:rowOff>257175</xdr:rowOff>
    </xdr:to>
    <xdr:sp macro="" textlink="">
      <xdr:nvSpPr>
        <xdr:cNvPr id="3" name="2 Rectángulo redondeado"/>
        <xdr:cNvSpPr/>
      </xdr:nvSpPr>
      <xdr:spPr>
        <a:xfrm>
          <a:off x="666753" y="676275"/>
          <a:ext cx="11616768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3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2018</a:t>
          </a: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           3º TRIMESTRE DE 2018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7</xdr:row>
      <xdr:rowOff>304801</xdr:rowOff>
    </xdr:to>
    <xdr:sp macro="" textlink="">
      <xdr:nvSpPr>
        <xdr:cNvPr id="3" name="2 Rectángulo redondeado"/>
        <xdr:cNvSpPr/>
      </xdr:nvSpPr>
      <xdr:spPr>
        <a:xfrm>
          <a:off x="666751" y="676276"/>
          <a:ext cx="11237522" cy="762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3º TRIMESTRE DE 2018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4</xdr:row>
      <xdr:rowOff>28575</xdr:rowOff>
    </xdr:from>
    <xdr:to>
      <xdr:col>15</xdr:col>
      <xdr:colOff>200025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41255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           3º TRIMESTRE DE 2018</a:t>
          </a:r>
        </a:p>
      </xdr:txBody>
    </xdr:sp>
    <xdr:clientData/>
  </xdr:twoCellAnchor>
  <xdr:twoCellAnchor>
    <xdr:from>
      <xdr:col>15</xdr:col>
      <xdr:colOff>333376</xdr:colOff>
      <xdr:row>2</xdr:row>
      <xdr:rowOff>28575</xdr:rowOff>
    </xdr:from>
    <xdr:to>
      <xdr:col>16</xdr:col>
      <xdr:colOff>9526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925676" y="3524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142875</xdr:rowOff>
    </xdr:from>
    <xdr:to>
      <xdr:col>15</xdr:col>
      <xdr:colOff>190499</xdr:colOff>
      <xdr:row>3</xdr:row>
      <xdr:rowOff>76200</xdr:rowOff>
    </xdr:to>
    <xdr:sp macro="" textlink="">
      <xdr:nvSpPr>
        <xdr:cNvPr id="5" name="4 Rectángulo redondeado"/>
        <xdr:cNvSpPr/>
      </xdr:nvSpPr>
      <xdr:spPr>
        <a:xfrm>
          <a:off x="676275" y="142875"/>
          <a:ext cx="14106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28575</xdr:rowOff>
    </xdr:from>
    <xdr:to>
      <xdr:col>14</xdr:col>
      <xdr:colOff>933449</xdr:colOff>
      <xdr:row>6</xdr:row>
      <xdr:rowOff>295275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4144625" cy="5905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 DE 2018</a:t>
          </a:r>
        </a:p>
      </xdr:txBody>
    </xdr:sp>
    <xdr:clientData/>
  </xdr:twoCellAnchor>
  <xdr:twoCellAnchor>
    <xdr:from>
      <xdr:col>15</xdr:col>
      <xdr:colOff>219075</xdr:colOff>
      <xdr:row>2</xdr:row>
      <xdr:rowOff>47625</xdr:rowOff>
    </xdr:from>
    <xdr:to>
      <xdr:col>15</xdr:col>
      <xdr:colOff>942975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535275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9525</xdr:rowOff>
    </xdr:from>
    <xdr:to>
      <xdr:col>14</xdr:col>
      <xdr:colOff>885824</xdr:colOff>
      <xdr:row>3</xdr:row>
      <xdr:rowOff>104775</xdr:rowOff>
    </xdr:to>
    <xdr:sp macro="" textlink="">
      <xdr:nvSpPr>
        <xdr:cNvPr id="5" name="4 Rectángulo redondeado"/>
        <xdr:cNvSpPr/>
      </xdr:nvSpPr>
      <xdr:spPr>
        <a:xfrm>
          <a:off x="657225" y="171450"/>
          <a:ext cx="14106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12</xdr:col>
      <xdr:colOff>609600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41065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3º TRIMESTRE DE 2018</a:t>
          </a:r>
        </a:p>
      </xdr:txBody>
    </xdr:sp>
    <xdr:clientData/>
  </xdr:twoCellAnchor>
  <xdr:twoCellAnchor>
    <xdr:from>
      <xdr:col>13</xdr:col>
      <xdr:colOff>161925</xdr:colOff>
      <xdr:row>2</xdr:row>
      <xdr:rowOff>0</xdr:rowOff>
    </xdr:from>
    <xdr:to>
      <xdr:col>13</xdr:col>
      <xdr:colOff>866774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1828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600074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657225" y="161925"/>
          <a:ext cx="14106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14</xdr:col>
      <xdr:colOff>104775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40874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 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3º TRIMESTRE DE 2018</a:t>
          </a:r>
        </a:p>
      </xdr:txBody>
    </xdr:sp>
    <xdr:clientData/>
  </xdr:twoCellAnchor>
  <xdr:twoCellAnchor>
    <xdr:from>
      <xdr:col>14</xdr:col>
      <xdr:colOff>733425</xdr:colOff>
      <xdr:row>2</xdr:row>
      <xdr:rowOff>28575</xdr:rowOff>
    </xdr:from>
    <xdr:to>
      <xdr:col>15</xdr:col>
      <xdr:colOff>638175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382875" y="35242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14</xdr:col>
      <xdr:colOff>114299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657225" y="161925"/>
          <a:ext cx="14106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4</xdr:row>
      <xdr:rowOff>28575</xdr:rowOff>
    </xdr:from>
    <xdr:to>
      <xdr:col>13</xdr:col>
      <xdr:colOff>628650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41255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           3º TRIMESTRE DE 2018</a:t>
          </a:r>
        </a:p>
      </xdr:txBody>
    </xdr:sp>
    <xdr:clientData/>
  </xdr:twoCellAnchor>
  <xdr:twoCellAnchor>
    <xdr:from>
      <xdr:col>14</xdr:col>
      <xdr:colOff>219074</xdr:colOff>
      <xdr:row>2</xdr:row>
      <xdr:rowOff>28575</xdr:rowOff>
    </xdr:from>
    <xdr:to>
      <xdr:col>14</xdr:col>
      <xdr:colOff>1009649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516224" y="35242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13</xdr:col>
      <xdr:colOff>609599</xdr:colOff>
      <xdr:row>3</xdr:row>
      <xdr:rowOff>104775</xdr:rowOff>
    </xdr:to>
    <xdr:sp macro="" textlink="">
      <xdr:nvSpPr>
        <xdr:cNvPr id="5" name="4 Rectángulo redondeado"/>
        <xdr:cNvSpPr/>
      </xdr:nvSpPr>
      <xdr:spPr>
        <a:xfrm>
          <a:off x="666750" y="171450"/>
          <a:ext cx="14106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28575</xdr:rowOff>
    </xdr:from>
    <xdr:to>
      <xdr:col>16</xdr:col>
      <xdr:colOff>266700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4116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           3º TRIMESTRE DE 2018</a:t>
          </a:r>
        </a:p>
      </xdr:txBody>
    </xdr:sp>
    <xdr:clientData/>
  </xdr:twoCellAnchor>
  <xdr:twoCellAnchor>
    <xdr:from>
      <xdr:col>17</xdr:col>
      <xdr:colOff>152400</xdr:colOff>
      <xdr:row>2</xdr:row>
      <xdr:rowOff>0</xdr:rowOff>
    </xdr:from>
    <xdr:to>
      <xdr:col>18</xdr:col>
      <xdr:colOff>38100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478125" y="32385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19050</xdr:rowOff>
    </xdr:from>
    <xdr:to>
      <xdr:col>16</xdr:col>
      <xdr:colOff>266699</xdr:colOff>
      <xdr:row>3</xdr:row>
      <xdr:rowOff>114300</xdr:rowOff>
    </xdr:to>
    <xdr:sp macro="" textlink="">
      <xdr:nvSpPr>
        <xdr:cNvPr id="5" name="4 Rectángulo redondeado"/>
        <xdr:cNvSpPr/>
      </xdr:nvSpPr>
      <xdr:spPr>
        <a:xfrm>
          <a:off x="676275" y="180975"/>
          <a:ext cx="14106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14</xdr:col>
      <xdr:colOff>895350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14</xdr:col>
      <xdr:colOff>914399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3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2018</a:t>
          </a:r>
        </a:p>
      </xdr:txBody>
    </xdr:sp>
    <xdr:clientData/>
  </xdr:twoCellAnchor>
  <xdr:twoCellAnchor>
    <xdr:from>
      <xdr:col>15</xdr:col>
      <xdr:colOff>114300</xdr:colOff>
      <xdr:row>2</xdr:row>
      <xdr:rowOff>47625</xdr:rowOff>
    </xdr:from>
    <xdr:to>
      <xdr:col>15</xdr:col>
      <xdr:colOff>809625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92250" y="3714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J38"/>
  <sheetViews>
    <sheetView tabSelected="1" workbookViewId="0"/>
  </sheetViews>
  <sheetFormatPr baseColWidth="10" defaultRowHeight="12.75" x14ac:dyDescent="0.2"/>
  <cols>
    <col min="2" max="2" width="11.125" customWidth="1"/>
  </cols>
  <sheetData>
    <row r="17" spans="2:10" ht="14.25" x14ac:dyDescent="0.2">
      <c r="B17" s="75" t="s">
        <v>0</v>
      </c>
      <c r="C17" s="75"/>
      <c r="D17" s="2"/>
      <c r="E17" s="2"/>
      <c r="F17" s="2"/>
      <c r="G17" s="2"/>
      <c r="H17" s="2"/>
      <c r="I17" s="2"/>
      <c r="J17" s="2"/>
    </row>
    <row r="18" spans="2:10" ht="14.25" x14ac:dyDescent="0.2">
      <c r="B18" s="75" t="s">
        <v>1</v>
      </c>
      <c r="C18" s="75"/>
    </row>
    <row r="19" spans="2:10" ht="14.25" x14ac:dyDescent="0.2">
      <c r="B19" s="2" t="s">
        <v>2</v>
      </c>
      <c r="C19" s="2"/>
      <c r="D19" s="1"/>
    </row>
    <row r="20" spans="2:10" ht="14.25" x14ac:dyDescent="0.2">
      <c r="B20" s="2" t="s">
        <v>3</v>
      </c>
      <c r="C20" s="2"/>
    </row>
    <row r="21" spans="2:10" ht="14.25" x14ac:dyDescent="0.2">
      <c r="B21" s="2" t="s">
        <v>4</v>
      </c>
      <c r="C21" s="2"/>
    </row>
    <row r="22" spans="2:10" ht="14.25" x14ac:dyDescent="0.2">
      <c r="B22" s="2" t="s">
        <v>5</v>
      </c>
      <c r="C22" s="2"/>
    </row>
    <row r="23" spans="2:10" ht="14.25" x14ac:dyDescent="0.2">
      <c r="B23" s="2" t="s">
        <v>6</v>
      </c>
      <c r="C23" s="2"/>
    </row>
    <row r="24" spans="2:10" ht="14.25" x14ac:dyDescent="0.2">
      <c r="B24" s="2" t="s">
        <v>7</v>
      </c>
      <c r="C24" s="2"/>
      <c r="D24" s="2"/>
    </row>
    <row r="25" spans="2:10" ht="14.25" x14ac:dyDescent="0.2">
      <c r="B25" s="2" t="s">
        <v>8</v>
      </c>
      <c r="C25" s="2"/>
      <c r="D25" s="2"/>
    </row>
    <row r="26" spans="2:10" ht="14.25" x14ac:dyDescent="0.2">
      <c r="B26" s="2" t="s">
        <v>9</v>
      </c>
      <c r="C26" s="2"/>
      <c r="D26" s="2"/>
    </row>
    <row r="27" spans="2:10" ht="14.25" x14ac:dyDescent="0.2">
      <c r="B27" s="2" t="s">
        <v>10</v>
      </c>
      <c r="C27" s="2"/>
      <c r="D27" s="2"/>
      <c r="E27" s="2"/>
      <c r="F27" s="2"/>
      <c r="G27" s="2"/>
      <c r="H27" s="2"/>
      <c r="I27" s="2"/>
    </row>
    <row r="28" spans="2:10" ht="14.25" x14ac:dyDescent="0.2">
      <c r="B28" s="2" t="s">
        <v>11</v>
      </c>
      <c r="C28" s="2"/>
      <c r="D28" s="2"/>
      <c r="E28" s="2"/>
      <c r="F28" s="2"/>
      <c r="G28" s="2"/>
      <c r="H28" s="2"/>
      <c r="I28" s="2"/>
      <c r="J28" s="2"/>
    </row>
    <row r="29" spans="2:10" ht="14.25" x14ac:dyDescent="0.2">
      <c r="B29" s="2" t="s">
        <v>12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13</v>
      </c>
      <c r="C30" s="2"/>
      <c r="D30" s="2"/>
      <c r="E30" s="2"/>
      <c r="F30" s="2"/>
      <c r="G30" s="2"/>
      <c r="H30" s="2"/>
    </row>
    <row r="31" spans="2:10" ht="14.25" x14ac:dyDescent="0.2">
      <c r="B31" s="2" t="s">
        <v>14</v>
      </c>
      <c r="C31" s="2"/>
    </row>
    <row r="32" spans="2:10" ht="14.25" x14ac:dyDescent="0.2">
      <c r="B32" s="2" t="s">
        <v>15</v>
      </c>
      <c r="C32" s="2"/>
    </row>
    <row r="33" spans="2:5" ht="14.25" x14ac:dyDescent="0.2">
      <c r="B33" s="2" t="s">
        <v>16</v>
      </c>
      <c r="C33" s="2"/>
      <c r="D33" s="2"/>
    </row>
    <row r="34" spans="2:5" ht="14.25" x14ac:dyDescent="0.2">
      <c r="B34" s="2" t="s">
        <v>17</v>
      </c>
      <c r="C34" s="2"/>
      <c r="D34" s="2"/>
      <c r="E34" s="2"/>
    </row>
    <row r="35" spans="2:5" ht="14.25" x14ac:dyDescent="0.2">
      <c r="B35" s="2" t="s">
        <v>18</v>
      </c>
      <c r="C35" s="2"/>
    </row>
    <row r="36" spans="2:5" ht="14.25" x14ac:dyDescent="0.2">
      <c r="B36" s="2" t="s">
        <v>19</v>
      </c>
      <c r="C36" s="2"/>
      <c r="D36" s="2"/>
      <c r="E36" s="2"/>
    </row>
    <row r="37" spans="2:5" ht="14.25" x14ac:dyDescent="0.2">
      <c r="B37" s="2" t="s">
        <v>20</v>
      </c>
      <c r="C37" s="2"/>
    </row>
    <row r="38" spans="2:5" ht="14.25" x14ac:dyDescent="0.2">
      <c r="B38" s="2" t="s">
        <v>21</v>
      </c>
      <c r="C38" s="2"/>
      <c r="D38" s="2"/>
    </row>
  </sheetData>
  <mergeCells count="2">
    <mergeCell ref="B17:C17"/>
    <mergeCell ref="B18:C18"/>
  </mergeCells>
  <hyperlinks>
    <hyperlink ref="B17" location="Movimiento!A1" display="Movimiento"/>
    <hyperlink ref="B18" location="Delitos!A1" display="Delitos"/>
    <hyperlink ref="B19" location="'AP por tipo de Delitos Leves'!Títulos_a_imprimir" display="Juicios de Faltas/Delitos Leves"/>
    <hyperlink ref="B20" location="'Asuntos civiles'!A1" display="Asuntos Civiles"/>
    <hyperlink ref="B23" location="Señalamientos!A1" display="Señalamientos"/>
    <hyperlink ref="B22" location="'Auxilio Judicial'!A1" display="Auxilio Judicial"/>
    <hyperlink ref="B24" location="'Procedimientos elevados'!A1" display="Procedimientos Elevados"/>
    <hyperlink ref="B25" location="'Sumarios elevados '!A1" display="Sumarios Elevados"/>
    <hyperlink ref="B26" location="'Proc Jurado elevados  '!A1" display="Proc.Jurado Elevados"/>
    <hyperlink ref="B27" location="OrdenesSegunInstancia!A1" display="Órdenes de Protección,(Art.544-Ter), según Instancia"/>
    <hyperlink ref="B28" location="'OrdenesSegunInstancia %'!A1" display="Órdenes de Protección,(Art.544-Ter), según Instancia(porcentajes)"/>
    <hyperlink ref="B30" location="'Ordenes y Medidas'!A1" display="Órdenes y Medidas, (art.544-Ter y 544-bis) por Sexo y Nacionalidad"/>
    <hyperlink ref="B31" location="'Procesos por Delito'!A1" display="Procesos por delito"/>
    <hyperlink ref="B32" location="PersonasEnjuiciadas!A1" display="Personas enjuiciadas"/>
    <hyperlink ref="B33" location="'% condenados'!A1" display="Porcentaje de Condenados"/>
    <hyperlink ref="B34" location="Relacion!A1" display="Relaciaón de Víctimas y Denunciados"/>
    <hyperlink ref="B35" location="'Denuncias-Renuncias'!A1" display="Denuncias-Renuncias"/>
    <hyperlink ref="B36" location="'Distribucion % denuncias'!A1" display="Distribución porcentual de las Denuncias"/>
    <hyperlink ref="B37" location="Sobreseimientos!A1" display="Sobreseimientos"/>
    <hyperlink ref="B38" location="Terminación!A1" display="Formas de Terminación"/>
    <hyperlink ref="B29" location="'Medidas de Protección'!A1" display="Medidas judiciales de protección"/>
    <hyperlink ref="B21" location="'Medidas  LEC'!A1" display="Medidas LEC"/>
    <hyperlink ref="B19:D19" location="'AP por tipo de Delitos Leves'!A1" display="Juicios de Faltas/Delitos Leves"/>
    <hyperlink ref="B20:C20" location="'Asuntos Civiles'!A1" display="Asuntos Civiles"/>
    <hyperlink ref="B21:C21" location="'Medidas LEC'!A1" display="Medidas LEC"/>
    <hyperlink ref="B22:C22" location="'Auxilio Judicial'!A1" display="Auxilio Judicial"/>
    <hyperlink ref="B23:C23" location="Señalamientos!A1" display="Señalamientos"/>
    <hyperlink ref="B24:D24" location="'Procedimientos Elevados'!A1" display="Procedimientos Elevados"/>
    <hyperlink ref="B25:D25" location="'Sumarios Elevados'!A1" display="Sumarios Elevados"/>
    <hyperlink ref="B26:D26" location="'Proc Jurado elevados'!A1" display="Proc.Jurado Elevados"/>
    <hyperlink ref="B27:I27" location="'Órdenes según Instancia'!A1" display="Órdenes de Protección y Medidas,(Arts. 544 Ter y 544 Bis), según Instancia"/>
    <hyperlink ref="B28:J28" location="'Órdenes según Instancia%'!A1" display="Órdenes de Protección y Medidas,(Arts. 544 Ter y 544 Bis), según Instancia, (porcentajes)"/>
    <hyperlink ref="B29:J29" location="'Medidas Protección'!A1" display="Medidas judiciales de protección y seguridad de las Víctimas, (incluidas todas 544 Bis y 544 Ter)"/>
    <hyperlink ref="B30:H30" location="'Órdenes y Medidas'!A1" display="Órdenes y Medidas, (art. 544 Ter y 544 Bis) por Sexo y Nacionalidad"/>
    <hyperlink ref="B31:C31" location="'Procesos por Delito'!A1" display="Procesos por delito"/>
    <hyperlink ref="B32:C32" location="'Personas Enjuiciadas'!A1" display="Personas enjuiciadas"/>
    <hyperlink ref="B33:D33" location="'% de Condenas'!A1" display="Porcentaje de Condenados"/>
    <hyperlink ref="B34:E34" location="'Relación Víctima_Denunciado '!A1" display="Relación de Víctimas y Denunciados"/>
    <hyperlink ref="B35:C35" location="'Denuncias-Renuncias'!A1" display="Denuncias-Renuncias"/>
    <hyperlink ref="B36:E36" location="'Distribucion % Denuncias'!A1" display="Distribución porcentual de las Denuncias"/>
    <hyperlink ref="B37:C37" location="Sobreseimientos!A1" display="Sobreseimientos"/>
    <hyperlink ref="B38:D38" location="Terminación!A1" display="Formas de Terminación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1:11" ht="44.25" customHeight="1" thickBot="1" x14ac:dyDescent="0.25">
      <c r="A9" s="13"/>
      <c r="B9" s="14"/>
      <c r="C9" s="76" t="s">
        <v>123</v>
      </c>
      <c r="D9" s="76"/>
      <c r="E9" s="81"/>
      <c r="F9" s="78" t="s">
        <v>122</v>
      </c>
      <c r="G9" s="76"/>
      <c r="H9" s="81"/>
      <c r="I9" s="78" t="s">
        <v>124</v>
      </c>
      <c r="J9" s="76"/>
      <c r="K9" s="81"/>
    </row>
    <row r="10" spans="1:11" ht="42" customHeight="1" thickBot="1" x14ac:dyDescent="0.25">
      <c r="A10" s="13"/>
      <c r="B10" s="11"/>
      <c r="C10" s="17" t="s">
        <v>125</v>
      </c>
      <c r="D10" s="18" t="s">
        <v>126</v>
      </c>
      <c r="E10" s="18" t="s">
        <v>36</v>
      </c>
      <c r="F10" s="18" t="s">
        <v>125</v>
      </c>
      <c r="G10" s="18" t="s">
        <v>126</v>
      </c>
      <c r="H10" s="18" t="s">
        <v>36</v>
      </c>
      <c r="I10" s="18" t="s">
        <v>125</v>
      </c>
      <c r="J10" s="18" t="s">
        <v>126</v>
      </c>
      <c r="K10" s="18" t="s">
        <v>36</v>
      </c>
    </row>
    <row r="11" spans="1:11" ht="20.100000000000001" customHeight="1" thickBot="1" x14ac:dyDescent="0.25">
      <c r="B11" s="3" t="s">
        <v>218</v>
      </c>
      <c r="C11" s="20">
        <v>2</v>
      </c>
      <c r="D11" s="20">
        <v>0</v>
      </c>
      <c r="E11" s="20">
        <v>2</v>
      </c>
      <c r="F11" s="20">
        <v>0</v>
      </c>
      <c r="G11" s="20">
        <v>1</v>
      </c>
      <c r="H11" s="20">
        <v>1</v>
      </c>
      <c r="I11" s="20">
        <v>2</v>
      </c>
      <c r="J11" s="20">
        <v>1</v>
      </c>
      <c r="K11" s="20">
        <v>3</v>
      </c>
    </row>
    <row r="12" spans="1:11" ht="20.100000000000001" customHeight="1" thickBot="1" x14ac:dyDescent="0.25">
      <c r="B12" s="4" t="s">
        <v>219</v>
      </c>
      <c r="C12" s="20">
        <v>1</v>
      </c>
      <c r="D12" s="20">
        <v>0</v>
      </c>
      <c r="E12" s="20">
        <v>1</v>
      </c>
      <c r="F12" s="20">
        <v>1</v>
      </c>
      <c r="G12" s="20">
        <v>0</v>
      </c>
      <c r="H12" s="20">
        <v>1</v>
      </c>
      <c r="I12" s="20">
        <v>2</v>
      </c>
      <c r="J12" s="20">
        <v>0</v>
      </c>
      <c r="K12" s="20">
        <v>2</v>
      </c>
    </row>
    <row r="13" spans="1:11" ht="20.100000000000001" customHeight="1" thickBot="1" x14ac:dyDescent="0.25">
      <c r="B13" s="4" t="s">
        <v>220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0.100000000000001" customHeight="1" thickBot="1" x14ac:dyDescent="0.25">
      <c r="B14" s="4" t="s">
        <v>221</v>
      </c>
      <c r="C14" s="20">
        <v>2</v>
      </c>
      <c r="D14" s="20">
        <v>0</v>
      </c>
      <c r="E14" s="20">
        <v>2</v>
      </c>
      <c r="F14" s="20">
        <v>0</v>
      </c>
      <c r="G14" s="20">
        <v>0</v>
      </c>
      <c r="H14" s="20">
        <v>0</v>
      </c>
      <c r="I14" s="20">
        <v>2</v>
      </c>
      <c r="J14" s="20">
        <v>0</v>
      </c>
      <c r="K14" s="20">
        <v>2</v>
      </c>
    </row>
    <row r="15" spans="1:11" ht="20.100000000000001" customHeight="1" thickBot="1" x14ac:dyDescent="0.25">
      <c r="B15" s="4" t="s">
        <v>222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0.100000000000001" customHeight="1" thickBot="1" x14ac:dyDescent="0.25">
      <c r="B16" s="4" t="s">
        <v>223</v>
      </c>
      <c r="C16" s="20">
        <v>1</v>
      </c>
      <c r="D16" s="20">
        <v>0</v>
      </c>
      <c r="E16" s="20">
        <v>1</v>
      </c>
      <c r="F16" s="20">
        <v>0</v>
      </c>
      <c r="G16" s="20">
        <v>0</v>
      </c>
      <c r="H16" s="20">
        <v>0</v>
      </c>
      <c r="I16" s="20">
        <v>1</v>
      </c>
      <c r="J16" s="20">
        <v>0</v>
      </c>
      <c r="K16" s="20">
        <v>1</v>
      </c>
    </row>
    <row r="17" spans="2:11" ht="20.100000000000001" customHeight="1" thickBot="1" x14ac:dyDescent="0.25">
      <c r="B17" s="4" t="s">
        <v>224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2:11" ht="20.100000000000001" customHeight="1" thickBot="1" x14ac:dyDescent="0.25">
      <c r="B18" s="4" t="s">
        <v>225</v>
      </c>
      <c r="C18" s="20">
        <v>1</v>
      </c>
      <c r="D18" s="20">
        <v>0</v>
      </c>
      <c r="E18" s="20">
        <v>1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1</v>
      </c>
    </row>
    <row r="19" spans="2:11" ht="20.100000000000001" customHeight="1" thickBot="1" x14ac:dyDescent="0.25">
      <c r="B19" s="4" t="s">
        <v>226</v>
      </c>
      <c r="C19" s="20">
        <v>1</v>
      </c>
      <c r="D19" s="20">
        <v>0</v>
      </c>
      <c r="E19" s="20">
        <v>1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1</v>
      </c>
    </row>
    <row r="20" spans="2:11" ht="20.100000000000001" customHeight="1" thickBot="1" x14ac:dyDescent="0.25">
      <c r="B20" s="4" t="s">
        <v>227</v>
      </c>
      <c r="C20" s="20">
        <v>0</v>
      </c>
      <c r="D20" s="20">
        <v>0</v>
      </c>
      <c r="E20" s="20">
        <v>0</v>
      </c>
      <c r="F20" s="20">
        <v>1</v>
      </c>
      <c r="G20" s="20">
        <v>0</v>
      </c>
      <c r="H20" s="20">
        <v>1</v>
      </c>
      <c r="I20" s="20">
        <v>1</v>
      </c>
      <c r="J20" s="20">
        <v>0</v>
      </c>
      <c r="K20" s="20">
        <v>1</v>
      </c>
    </row>
    <row r="21" spans="2:11" ht="20.100000000000001" customHeight="1" thickBot="1" x14ac:dyDescent="0.25">
      <c r="B21" s="4" t="s">
        <v>228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2:11" ht="20.100000000000001" customHeight="1" thickBot="1" x14ac:dyDescent="0.25">
      <c r="B22" s="4" t="s">
        <v>229</v>
      </c>
      <c r="C22" s="20">
        <v>1</v>
      </c>
      <c r="D22" s="20">
        <v>0</v>
      </c>
      <c r="E22" s="20">
        <v>1</v>
      </c>
      <c r="F22" s="20">
        <v>1</v>
      </c>
      <c r="G22" s="20">
        <v>0</v>
      </c>
      <c r="H22" s="20">
        <v>1</v>
      </c>
      <c r="I22" s="20">
        <v>2</v>
      </c>
      <c r="J22" s="20">
        <v>0</v>
      </c>
      <c r="K22" s="20">
        <v>2</v>
      </c>
    </row>
    <row r="23" spans="2:11" ht="20.100000000000001" customHeight="1" thickBot="1" x14ac:dyDescent="0.25">
      <c r="B23" s="4" t="s">
        <v>230</v>
      </c>
      <c r="C23" s="20">
        <v>2</v>
      </c>
      <c r="D23" s="20">
        <v>0</v>
      </c>
      <c r="E23" s="20">
        <v>2</v>
      </c>
      <c r="F23" s="20">
        <v>1</v>
      </c>
      <c r="G23" s="20">
        <v>0</v>
      </c>
      <c r="H23" s="20">
        <v>1</v>
      </c>
      <c r="I23" s="20">
        <v>3</v>
      </c>
      <c r="J23" s="20">
        <v>0</v>
      </c>
      <c r="K23" s="20">
        <v>3</v>
      </c>
    </row>
    <row r="24" spans="2:11" ht="20.100000000000001" customHeight="1" thickBot="1" x14ac:dyDescent="0.25">
      <c r="B24" s="4" t="s">
        <v>231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2:11" ht="20.100000000000001" customHeight="1" thickBot="1" x14ac:dyDescent="0.25">
      <c r="B25" s="4" t="s">
        <v>232</v>
      </c>
      <c r="C25" s="20">
        <v>1</v>
      </c>
      <c r="D25" s="20">
        <v>0</v>
      </c>
      <c r="E25" s="20">
        <v>1</v>
      </c>
      <c r="F25" s="20">
        <v>1</v>
      </c>
      <c r="G25" s="20">
        <v>0</v>
      </c>
      <c r="H25" s="20">
        <v>1</v>
      </c>
      <c r="I25" s="20">
        <v>2</v>
      </c>
      <c r="J25" s="20">
        <v>0</v>
      </c>
      <c r="K25" s="20">
        <v>2</v>
      </c>
    </row>
    <row r="26" spans="2:11" ht="20.100000000000001" customHeight="1" thickBot="1" x14ac:dyDescent="0.25">
      <c r="B26" s="5" t="s">
        <v>233</v>
      </c>
      <c r="C26" s="20">
        <v>1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1</v>
      </c>
      <c r="J26" s="20">
        <v>0</v>
      </c>
      <c r="K26" s="20">
        <v>1</v>
      </c>
    </row>
    <row r="27" spans="2:11" ht="20.100000000000001" customHeight="1" thickBot="1" x14ac:dyDescent="0.25">
      <c r="B27" s="6" t="s">
        <v>234</v>
      </c>
      <c r="C27" s="20">
        <v>0</v>
      </c>
      <c r="D27" s="20">
        <v>0</v>
      </c>
      <c r="E27" s="20">
        <v>0</v>
      </c>
      <c r="F27" s="20">
        <v>1</v>
      </c>
      <c r="G27" s="20">
        <v>0</v>
      </c>
      <c r="H27" s="20">
        <v>1</v>
      </c>
      <c r="I27" s="20">
        <v>1</v>
      </c>
      <c r="J27" s="20">
        <v>0</v>
      </c>
      <c r="K27" s="20">
        <v>1</v>
      </c>
    </row>
    <row r="28" spans="2:11" ht="20.100000000000001" customHeight="1" thickBot="1" x14ac:dyDescent="0.25">
      <c r="B28" s="4" t="s">
        <v>235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2:11" ht="20.100000000000001" customHeight="1" thickBot="1" x14ac:dyDescent="0.25">
      <c r="B29" s="4" t="s">
        <v>236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2:11" ht="20.100000000000001" customHeight="1" thickBot="1" x14ac:dyDescent="0.25">
      <c r="B30" s="4" t="s">
        <v>237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2:11" ht="20.100000000000001" customHeight="1" thickBot="1" x14ac:dyDescent="0.25">
      <c r="B31" s="4" t="s">
        <v>238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2:11" ht="20.100000000000001" customHeight="1" thickBot="1" x14ac:dyDescent="0.25">
      <c r="B32" s="4" t="s">
        <v>239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2:11" ht="20.100000000000001" customHeight="1" thickBot="1" x14ac:dyDescent="0.25">
      <c r="B33" s="4" t="s">
        <v>240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</row>
    <row r="34" spans="2:11" ht="20.100000000000001" customHeight="1" thickBot="1" x14ac:dyDescent="0.25">
      <c r="B34" s="4" t="s">
        <v>241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2:11" ht="20.100000000000001" customHeight="1" thickBot="1" x14ac:dyDescent="0.25">
      <c r="B35" s="4" t="s">
        <v>242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2:11" ht="20.100000000000001" customHeight="1" thickBot="1" x14ac:dyDescent="0.25">
      <c r="B36" s="4" t="s">
        <v>243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2:11" ht="20.100000000000001" customHeight="1" thickBot="1" x14ac:dyDescent="0.25">
      <c r="B37" s="4" t="s">
        <v>244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</row>
    <row r="38" spans="2:11" ht="20.100000000000001" customHeight="1" thickBot="1" x14ac:dyDescent="0.25">
      <c r="B38" s="4" t="s">
        <v>245</v>
      </c>
      <c r="C38" s="20">
        <v>0</v>
      </c>
      <c r="D38" s="20">
        <v>0</v>
      </c>
      <c r="E38" s="20">
        <v>0</v>
      </c>
      <c r="F38" s="20">
        <v>1</v>
      </c>
      <c r="G38" s="20">
        <v>0</v>
      </c>
      <c r="H38" s="20">
        <v>1</v>
      </c>
      <c r="I38" s="20">
        <v>1</v>
      </c>
      <c r="J38" s="20">
        <v>0</v>
      </c>
      <c r="K38" s="20">
        <v>1</v>
      </c>
    </row>
    <row r="39" spans="2:11" ht="20.100000000000001" customHeight="1" thickBot="1" x14ac:dyDescent="0.25">
      <c r="B39" s="4" t="s">
        <v>246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</row>
    <row r="40" spans="2:11" ht="20.100000000000001" customHeight="1" thickBot="1" x14ac:dyDescent="0.25">
      <c r="B40" s="4" t="s">
        <v>247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</row>
    <row r="41" spans="2:11" ht="20.100000000000001" customHeight="1" thickBot="1" x14ac:dyDescent="0.25">
      <c r="B41" s="4" t="s">
        <v>248</v>
      </c>
      <c r="C41" s="20">
        <v>3</v>
      </c>
      <c r="D41" s="20">
        <v>0</v>
      </c>
      <c r="E41" s="20">
        <v>3</v>
      </c>
      <c r="F41" s="20">
        <v>2</v>
      </c>
      <c r="G41" s="20">
        <v>2</v>
      </c>
      <c r="H41" s="20">
        <v>4</v>
      </c>
      <c r="I41" s="20">
        <v>5</v>
      </c>
      <c r="J41" s="20">
        <v>2</v>
      </c>
      <c r="K41" s="20">
        <v>7</v>
      </c>
    </row>
    <row r="42" spans="2:11" ht="20.100000000000001" customHeight="1" thickBot="1" x14ac:dyDescent="0.25">
      <c r="B42" s="4" t="s">
        <v>249</v>
      </c>
      <c r="C42" s="20">
        <v>0</v>
      </c>
      <c r="D42" s="20">
        <v>0</v>
      </c>
      <c r="E42" s="20">
        <v>0</v>
      </c>
      <c r="F42" s="20">
        <v>2</v>
      </c>
      <c r="G42" s="20">
        <v>0</v>
      </c>
      <c r="H42" s="20">
        <v>2</v>
      </c>
      <c r="I42" s="20">
        <v>2</v>
      </c>
      <c r="J42" s="20">
        <v>0</v>
      </c>
      <c r="K42" s="20">
        <v>2</v>
      </c>
    </row>
    <row r="43" spans="2:11" ht="20.100000000000001" customHeight="1" thickBot="1" x14ac:dyDescent="0.25">
      <c r="B43" s="4" t="s">
        <v>250</v>
      </c>
      <c r="C43" s="20">
        <v>0</v>
      </c>
      <c r="D43" s="20">
        <v>0</v>
      </c>
      <c r="E43" s="20">
        <v>0</v>
      </c>
      <c r="F43" s="20">
        <v>1</v>
      </c>
      <c r="G43" s="20">
        <v>0</v>
      </c>
      <c r="H43" s="20">
        <v>1</v>
      </c>
      <c r="I43" s="20">
        <v>1</v>
      </c>
      <c r="J43" s="20">
        <v>0</v>
      </c>
      <c r="K43" s="20">
        <v>1</v>
      </c>
    </row>
    <row r="44" spans="2:11" ht="20.100000000000001" customHeight="1" thickBot="1" x14ac:dyDescent="0.25">
      <c r="B44" s="4" t="s">
        <v>251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</row>
    <row r="45" spans="2:11" ht="20.100000000000001" customHeight="1" thickBot="1" x14ac:dyDescent="0.25">
      <c r="B45" s="4" t="s">
        <v>252</v>
      </c>
      <c r="C45" s="20">
        <v>3</v>
      </c>
      <c r="D45" s="20">
        <v>0</v>
      </c>
      <c r="E45" s="20">
        <v>3</v>
      </c>
      <c r="F45" s="20">
        <v>10</v>
      </c>
      <c r="G45" s="20">
        <v>0</v>
      </c>
      <c r="H45" s="20">
        <v>10</v>
      </c>
      <c r="I45" s="20">
        <v>13</v>
      </c>
      <c r="J45" s="20">
        <v>0</v>
      </c>
      <c r="K45" s="20">
        <v>13</v>
      </c>
    </row>
    <row r="46" spans="2:11" ht="20.100000000000001" customHeight="1" thickBot="1" x14ac:dyDescent="0.25">
      <c r="B46" s="4" t="s">
        <v>253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</row>
    <row r="47" spans="2:11" ht="20.100000000000001" customHeight="1" thickBot="1" x14ac:dyDescent="0.25">
      <c r="B47" s="4" t="s">
        <v>254</v>
      </c>
      <c r="C47" s="20">
        <v>2</v>
      </c>
      <c r="D47" s="20">
        <v>0</v>
      </c>
      <c r="E47" s="20">
        <v>2</v>
      </c>
      <c r="F47" s="20">
        <v>1</v>
      </c>
      <c r="G47" s="20">
        <v>3</v>
      </c>
      <c r="H47" s="20">
        <v>4</v>
      </c>
      <c r="I47" s="20">
        <v>3</v>
      </c>
      <c r="J47" s="20">
        <v>3</v>
      </c>
      <c r="K47" s="20">
        <v>6</v>
      </c>
    </row>
    <row r="48" spans="2:11" ht="20.100000000000001" customHeight="1" thickBot="1" x14ac:dyDescent="0.25">
      <c r="B48" s="4" t="s">
        <v>255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</row>
    <row r="49" spans="2:11" ht="20.100000000000001" customHeight="1" thickBot="1" x14ac:dyDescent="0.25">
      <c r="B49" s="4" t="s">
        <v>256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</row>
    <row r="50" spans="2:11" ht="20.100000000000001" customHeight="1" thickBot="1" x14ac:dyDescent="0.25">
      <c r="B50" s="4" t="s">
        <v>257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</row>
    <row r="51" spans="2:11" ht="20.100000000000001" customHeight="1" thickBot="1" x14ac:dyDescent="0.25">
      <c r="B51" s="4" t="s">
        <v>258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</row>
    <row r="52" spans="2:11" ht="20.100000000000001" customHeight="1" thickBot="1" x14ac:dyDescent="0.25">
      <c r="B52" s="4" t="s">
        <v>259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2:11" ht="20.100000000000001" customHeight="1" thickBot="1" x14ac:dyDescent="0.25">
      <c r="B53" s="4" t="s">
        <v>260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2:11" ht="20.100000000000001" customHeight="1" thickBot="1" x14ac:dyDescent="0.25">
      <c r="B54" s="4" t="s">
        <v>261</v>
      </c>
      <c r="C54" s="20">
        <v>4</v>
      </c>
      <c r="D54" s="20">
        <v>0</v>
      </c>
      <c r="E54" s="20">
        <v>4</v>
      </c>
      <c r="F54" s="20">
        <v>1</v>
      </c>
      <c r="G54" s="20">
        <v>0</v>
      </c>
      <c r="H54" s="20">
        <v>1</v>
      </c>
      <c r="I54" s="20">
        <v>5</v>
      </c>
      <c r="J54" s="20">
        <v>0</v>
      </c>
      <c r="K54" s="20">
        <v>5</v>
      </c>
    </row>
    <row r="55" spans="2:11" ht="20.100000000000001" customHeight="1" thickBot="1" x14ac:dyDescent="0.25">
      <c r="B55" s="4" t="s">
        <v>262</v>
      </c>
      <c r="C55" s="20">
        <v>0</v>
      </c>
      <c r="D55" s="20">
        <v>0</v>
      </c>
      <c r="E55" s="20">
        <v>0</v>
      </c>
      <c r="F55" s="20">
        <v>1</v>
      </c>
      <c r="G55" s="20">
        <v>0</v>
      </c>
      <c r="H55" s="20">
        <v>1</v>
      </c>
      <c r="I55" s="20">
        <v>1</v>
      </c>
      <c r="J55" s="20">
        <v>0</v>
      </c>
      <c r="K55" s="20">
        <v>1</v>
      </c>
    </row>
    <row r="56" spans="2:11" ht="20.100000000000001" customHeight="1" thickBot="1" x14ac:dyDescent="0.25">
      <c r="B56" s="4" t="s">
        <v>263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</row>
    <row r="57" spans="2:11" ht="20.100000000000001" customHeight="1" thickBot="1" x14ac:dyDescent="0.25">
      <c r="B57" s="4" t="s">
        <v>264</v>
      </c>
      <c r="C57" s="20">
        <v>1</v>
      </c>
      <c r="D57" s="20">
        <v>0</v>
      </c>
      <c r="E57" s="20">
        <v>1</v>
      </c>
      <c r="F57" s="20">
        <v>0</v>
      </c>
      <c r="G57" s="20">
        <v>0</v>
      </c>
      <c r="H57" s="20">
        <v>0</v>
      </c>
      <c r="I57" s="20">
        <v>1</v>
      </c>
      <c r="J57" s="20">
        <v>0</v>
      </c>
      <c r="K57" s="20">
        <v>1</v>
      </c>
    </row>
    <row r="58" spans="2:11" ht="20.100000000000001" customHeight="1" thickBot="1" x14ac:dyDescent="0.25">
      <c r="B58" s="4" t="s">
        <v>265</v>
      </c>
      <c r="C58" s="20">
        <v>0</v>
      </c>
      <c r="D58" s="20">
        <v>0</v>
      </c>
      <c r="E58" s="20">
        <v>0</v>
      </c>
      <c r="F58" s="20">
        <v>1</v>
      </c>
      <c r="G58" s="20">
        <v>0</v>
      </c>
      <c r="H58" s="20">
        <v>1</v>
      </c>
      <c r="I58" s="20">
        <v>1</v>
      </c>
      <c r="J58" s="20">
        <v>0</v>
      </c>
      <c r="K58" s="20">
        <v>1</v>
      </c>
    </row>
    <row r="59" spans="2:11" ht="20.100000000000001" customHeight="1" thickBot="1" x14ac:dyDescent="0.25">
      <c r="B59" s="4" t="s">
        <v>266</v>
      </c>
      <c r="C59" s="20">
        <v>1</v>
      </c>
      <c r="D59" s="20">
        <v>0</v>
      </c>
      <c r="E59" s="20">
        <v>1</v>
      </c>
      <c r="F59" s="20">
        <v>1</v>
      </c>
      <c r="G59" s="20">
        <v>0</v>
      </c>
      <c r="H59" s="20">
        <v>1</v>
      </c>
      <c r="I59" s="20">
        <v>2</v>
      </c>
      <c r="J59" s="20">
        <v>0</v>
      </c>
      <c r="K59" s="20">
        <v>2</v>
      </c>
    </row>
    <row r="60" spans="2:11" ht="20.100000000000001" customHeight="1" thickBot="1" x14ac:dyDescent="0.25">
      <c r="B60" s="4" t="s">
        <v>267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2:11" ht="20.100000000000001" customHeight="1" thickBot="1" x14ac:dyDescent="0.25">
      <c r="B61" s="7" t="s">
        <v>22</v>
      </c>
      <c r="C61" s="9">
        <v>27</v>
      </c>
      <c r="D61" s="9">
        <v>0</v>
      </c>
      <c r="E61" s="9">
        <v>27</v>
      </c>
      <c r="F61" s="9">
        <v>27</v>
      </c>
      <c r="G61" s="9">
        <v>6</v>
      </c>
      <c r="H61" s="9">
        <v>33</v>
      </c>
      <c r="I61" s="9">
        <v>54</v>
      </c>
      <c r="J61" s="9">
        <v>6</v>
      </c>
      <c r="K61" s="9">
        <v>60</v>
      </c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4"/>
      <c r="C9" s="91" t="s">
        <v>127</v>
      </c>
      <c r="D9" s="91"/>
      <c r="E9" s="91"/>
    </row>
    <row r="10" spans="2:5" ht="42.75" customHeight="1" thickBot="1" x14ac:dyDescent="0.25">
      <c r="B10" s="11"/>
      <c r="C10" s="21" t="s">
        <v>123</v>
      </c>
      <c r="D10" s="21" t="s">
        <v>122</v>
      </c>
      <c r="E10" s="21" t="s">
        <v>36</v>
      </c>
    </row>
    <row r="11" spans="2:5" ht="20.100000000000001" customHeight="1" thickBot="1" x14ac:dyDescent="0.25">
      <c r="B11" s="3" t="s">
        <v>218</v>
      </c>
      <c r="C11" s="20">
        <v>0</v>
      </c>
      <c r="D11" s="20">
        <v>0</v>
      </c>
      <c r="E11" s="20">
        <v>0</v>
      </c>
    </row>
    <row r="12" spans="2:5" ht="20.100000000000001" customHeight="1" thickBot="1" x14ac:dyDescent="0.25">
      <c r="B12" s="4" t="s">
        <v>219</v>
      </c>
      <c r="C12" s="20">
        <v>0</v>
      </c>
      <c r="D12" s="20">
        <v>0</v>
      </c>
      <c r="E12" s="20">
        <v>0</v>
      </c>
    </row>
    <row r="13" spans="2:5" ht="20.100000000000001" customHeight="1" thickBot="1" x14ac:dyDescent="0.25">
      <c r="B13" s="4" t="s">
        <v>220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221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222</v>
      </c>
      <c r="C15" s="20">
        <v>0</v>
      </c>
      <c r="D15" s="20">
        <v>0</v>
      </c>
      <c r="E15" s="20">
        <v>0</v>
      </c>
    </row>
    <row r="16" spans="2:5" ht="20.100000000000001" customHeight="1" thickBot="1" x14ac:dyDescent="0.25">
      <c r="B16" s="4" t="s">
        <v>223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224</v>
      </c>
      <c r="C17" s="20">
        <v>0</v>
      </c>
      <c r="D17" s="20">
        <v>0</v>
      </c>
      <c r="E17" s="20">
        <v>0</v>
      </c>
    </row>
    <row r="18" spans="2:5" ht="20.100000000000001" customHeight="1" thickBot="1" x14ac:dyDescent="0.25">
      <c r="B18" s="4" t="s">
        <v>225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226</v>
      </c>
      <c r="C19" s="20">
        <v>0</v>
      </c>
      <c r="D19" s="20">
        <v>0</v>
      </c>
      <c r="E19" s="20">
        <v>0</v>
      </c>
    </row>
    <row r="20" spans="2:5" ht="20.100000000000001" customHeight="1" thickBot="1" x14ac:dyDescent="0.25">
      <c r="B20" s="4" t="s">
        <v>227</v>
      </c>
      <c r="C20" s="20">
        <v>0</v>
      </c>
      <c r="D20" s="20">
        <v>0</v>
      </c>
      <c r="E20" s="20">
        <v>0</v>
      </c>
    </row>
    <row r="21" spans="2:5" ht="20.100000000000001" customHeight="1" thickBot="1" x14ac:dyDescent="0.25">
      <c r="B21" s="4" t="s">
        <v>228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229</v>
      </c>
      <c r="C22" s="20">
        <v>0</v>
      </c>
      <c r="D22" s="20">
        <v>0</v>
      </c>
      <c r="E22" s="20">
        <v>0</v>
      </c>
    </row>
    <row r="23" spans="2:5" ht="20.100000000000001" customHeight="1" thickBot="1" x14ac:dyDescent="0.25">
      <c r="B23" s="4" t="s">
        <v>230</v>
      </c>
      <c r="C23" s="20">
        <v>1</v>
      </c>
      <c r="D23" s="20">
        <v>0</v>
      </c>
      <c r="E23" s="20">
        <v>1</v>
      </c>
    </row>
    <row r="24" spans="2:5" ht="20.100000000000001" customHeight="1" thickBot="1" x14ac:dyDescent="0.25">
      <c r="B24" s="4" t="s">
        <v>231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232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233</v>
      </c>
      <c r="C26" s="20">
        <v>0</v>
      </c>
      <c r="D26" s="20">
        <v>0</v>
      </c>
      <c r="E26" s="20">
        <v>0</v>
      </c>
    </row>
    <row r="27" spans="2:5" ht="20.100000000000001" customHeight="1" thickBot="1" x14ac:dyDescent="0.25">
      <c r="B27" s="6" t="s">
        <v>234</v>
      </c>
      <c r="C27" s="20">
        <v>0</v>
      </c>
      <c r="D27" s="20">
        <v>0</v>
      </c>
      <c r="E27" s="20">
        <v>0</v>
      </c>
    </row>
    <row r="28" spans="2:5" ht="20.100000000000001" customHeight="1" thickBot="1" x14ac:dyDescent="0.25">
      <c r="B28" s="4" t="s">
        <v>235</v>
      </c>
      <c r="C28" s="20">
        <v>0</v>
      </c>
      <c r="D28" s="20">
        <v>0</v>
      </c>
      <c r="E28" s="20">
        <v>0</v>
      </c>
    </row>
    <row r="29" spans="2:5" ht="20.100000000000001" customHeight="1" thickBot="1" x14ac:dyDescent="0.25">
      <c r="B29" s="4" t="s">
        <v>236</v>
      </c>
      <c r="C29" s="20">
        <v>0</v>
      </c>
      <c r="D29" s="20">
        <v>0</v>
      </c>
      <c r="E29" s="20">
        <v>0</v>
      </c>
    </row>
    <row r="30" spans="2:5" ht="20.100000000000001" customHeight="1" thickBot="1" x14ac:dyDescent="0.25">
      <c r="B30" s="4" t="s">
        <v>237</v>
      </c>
      <c r="C30" s="20">
        <v>0</v>
      </c>
      <c r="D30" s="20">
        <v>0</v>
      </c>
      <c r="E30" s="20">
        <v>0</v>
      </c>
    </row>
    <row r="31" spans="2:5" ht="20.100000000000001" customHeight="1" thickBot="1" x14ac:dyDescent="0.25">
      <c r="B31" s="4" t="s">
        <v>238</v>
      </c>
      <c r="C31" s="20">
        <v>0</v>
      </c>
      <c r="D31" s="20">
        <v>0</v>
      </c>
      <c r="E31" s="20">
        <v>0</v>
      </c>
    </row>
    <row r="32" spans="2:5" ht="20.100000000000001" customHeight="1" thickBot="1" x14ac:dyDescent="0.25">
      <c r="B32" s="4" t="s">
        <v>239</v>
      </c>
      <c r="C32" s="20">
        <v>0</v>
      </c>
      <c r="D32" s="20">
        <v>0</v>
      </c>
      <c r="E32" s="20">
        <v>0</v>
      </c>
    </row>
    <row r="33" spans="2:5" ht="20.100000000000001" customHeight="1" thickBot="1" x14ac:dyDescent="0.25">
      <c r="B33" s="4" t="s">
        <v>240</v>
      </c>
      <c r="C33" s="20">
        <v>0</v>
      </c>
      <c r="D33" s="20">
        <v>0</v>
      </c>
      <c r="E33" s="20">
        <v>0</v>
      </c>
    </row>
    <row r="34" spans="2:5" ht="20.100000000000001" customHeight="1" thickBot="1" x14ac:dyDescent="0.25">
      <c r="B34" s="4" t="s">
        <v>241</v>
      </c>
      <c r="C34" s="20">
        <v>0</v>
      </c>
      <c r="D34" s="20">
        <v>0</v>
      </c>
      <c r="E34" s="20">
        <v>0</v>
      </c>
    </row>
    <row r="35" spans="2:5" ht="20.100000000000001" customHeight="1" thickBot="1" x14ac:dyDescent="0.25">
      <c r="B35" s="4" t="s">
        <v>242</v>
      </c>
      <c r="C35" s="20">
        <v>0</v>
      </c>
      <c r="D35" s="20">
        <v>0</v>
      </c>
      <c r="E35" s="20">
        <v>0</v>
      </c>
    </row>
    <row r="36" spans="2:5" ht="20.100000000000001" customHeight="1" thickBot="1" x14ac:dyDescent="0.25">
      <c r="B36" s="4" t="s">
        <v>243</v>
      </c>
      <c r="C36" s="20">
        <v>0</v>
      </c>
      <c r="D36" s="20">
        <v>0</v>
      </c>
      <c r="E36" s="20">
        <v>0</v>
      </c>
    </row>
    <row r="37" spans="2:5" ht="20.100000000000001" customHeight="1" thickBot="1" x14ac:dyDescent="0.25">
      <c r="B37" s="4" t="s">
        <v>244</v>
      </c>
      <c r="C37" s="20">
        <v>1</v>
      </c>
      <c r="D37" s="20">
        <v>0</v>
      </c>
      <c r="E37" s="20">
        <v>1</v>
      </c>
    </row>
    <row r="38" spans="2:5" ht="20.100000000000001" customHeight="1" thickBot="1" x14ac:dyDescent="0.25">
      <c r="B38" s="4" t="s">
        <v>245</v>
      </c>
      <c r="C38" s="20">
        <v>0</v>
      </c>
      <c r="D38" s="20">
        <v>0</v>
      </c>
      <c r="E38" s="20">
        <v>0</v>
      </c>
    </row>
    <row r="39" spans="2:5" ht="20.100000000000001" customHeight="1" thickBot="1" x14ac:dyDescent="0.25">
      <c r="B39" s="4" t="s">
        <v>246</v>
      </c>
      <c r="C39" s="20">
        <v>1</v>
      </c>
      <c r="D39" s="20">
        <v>0</v>
      </c>
      <c r="E39" s="20">
        <v>1</v>
      </c>
    </row>
    <row r="40" spans="2:5" ht="20.100000000000001" customHeight="1" thickBot="1" x14ac:dyDescent="0.25">
      <c r="B40" s="4" t="s">
        <v>247</v>
      </c>
      <c r="C40" s="20">
        <v>0</v>
      </c>
      <c r="D40" s="20">
        <v>0</v>
      </c>
      <c r="E40" s="20">
        <v>0</v>
      </c>
    </row>
    <row r="41" spans="2:5" ht="20.100000000000001" customHeight="1" thickBot="1" x14ac:dyDescent="0.25">
      <c r="B41" s="4" t="s">
        <v>248</v>
      </c>
      <c r="C41" s="20">
        <v>2</v>
      </c>
      <c r="D41" s="20">
        <v>3</v>
      </c>
      <c r="E41" s="20">
        <v>5</v>
      </c>
    </row>
    <row r="42" spans="2:5" ht="20.100000000000001" customHeight="1" thickBot="1" x14ac:dyDescent="0.25">
      <c r="B42" s="4" t="s">
        <v>249</v>
      </c>
      <c r="C42" s="20">
        <v>0</v>
      </c>
      <c r="D42" s="20">
        <v>0</v>
      </c>
      <c r="E42" s="20">
        <v>0</v>
      </c>
    </row>
    <row r="43" spans="2:5" ht="20.100000000000001" customHeight="1" thickBot="1" x14ac:dyDescent="0.25">
      <c r="B43" s="4" t="s">
        <v>250</v>
      </c>
      <c r="C43" s="20">
        <v>0</v>
      </c>
      <c r="D43" s="20">
        <v>0</v>
      </c>
      <c r="E43" s="20">
        <v>0</v>
      </c>
    </row>
    <row r="44" spans="2:5" ht="20.100000000000001" customHeight="1" thickBot="1" x14ac:dyDescent="0.25">
      <c r="B44" s="4" t="s">
        <v>251</v>
      </c>
      <c r="C44" s="20">
        <v>1</v>
      </c>
      <c r="D44" s="20">
        <v>1</v>
      </c>
      <c r="E44" s="20">
        <v>2</v>
      </c>
    </row>
    <row r="45" spans="2:5" ht="20.100000000000001" customHeight="1" thickBot="1" x14ac:dyDescent="0.25">
      <c r="B45" s="4" t="s">
        <v>252</v>
      </c>
      <c r="C45" s="20">
        <v>0</v>
      </c>
      <c r="D45" s="20">
        <v>0</v>
      </c>
      <c r="E45" s="20">
        <v>0</v>
      </c>
    </row>
    <row r="46" spans="2:5" ht="20.100000000000001" customHeight="1" thickBot="1" x14ac:dyDescent="0.25">
      <c r="B46" s="4" t="s">
        <v>253</v>
      </c>
      <c r="C46" s="20">
        <v>0</v>
      </c>
      <c r="D46" s="20">
        <v>0</v>
      </c>
      <c r="E46" s="20">
        <v>0</v>
      </c>
    </row>
    <row r="47" spans="2:5" ht="20.100000000000001" customHeight="1" thickBot="1" x14ac:dyDescent="0.25">
      <c r="B47" s="4" t="s">
        <v>254</v>
      </c>
      <c r="C47" s="20">
        <v>1</v>
      </c>
      <c r="D47" s="20">
        <v>1</v>
      </c>
      <c r="E47" s="20">
        <v>2</v>
      </c>
    </row>
    <row r="48" spans="2:5" ht="20.100000000000001" customHeight="1" thickBot="1" x14ac:dyDescent="0.25">
      <c r="B48" s="4" t="s">
        <v>255</v>
      </c>
      <c r="C48" s="20">
        <v>0</v>
      </c>
      <c r="D48" s="20">
        <v>0</v>
      </c>
      <c r="E48" s="20">
        <v>0</v>
      </c>
    </row>
    <row r="49" spans="2:5" ht="20.100000000000001" customHeight="1" thickBot="1" x14ac:dyDescent="0.25">
      <c r="B49" s="4" t="s">
        <v>256</v>
      </c>
      <c r="C49" s="20">
        <v>0</v>
      </c>
      <c r="D49" s="20">
        <v>0</v>
      </c>
      <c r="E49" s="20">
        <v>0</v>
      </c>
    </row>
    <row r="50" spans="2:5" ht="20.100000000000001" customHeight="1" thickBot="1" x14ac:dyDescent="0.25">
      <c r="B50" s="4" t="s">
        <v>257</v>
      </c>
      <c r="C50" s="20">
        <v>0</v>
      </c>
      <c r="D50" s="20">
        <v>0</v>
      </c>
      <c r="E50" s="20">
        <v>0</v>
      </c>
    </row>
    <row r="51" spans="2:5" ht="20.100000000000001" customHeight="1" thickBot="1" x14ac:dyDescent="0.25">
      <c r="B51" s="4" t="s">
        <v>258</v>
      </c>
      <c r="C51" s="20">
        <v>0</v>
      </c>
      <c r="D51" s="20">
        <v>0</v>
      </c>
      <c r="E51" s="20">
        <v>0</v>
      </c>
    </row>
    <row r="52" spans="2:5" ht="20.100000000000001" customHeight="1" thickBot="1" x14ac:dyDescent="0.25">
      <c r="B52" s="4" t="s">
        <v>259</v>
      </c>
      <c r="C52" s="20">
        <v>0</v>
      </c>
      <c r="D52" s="20">
        <v>0</v>
      </c>
      <c r="E52" s="20">
        <v>0</v>
      </c>
    </row>
    <row r="53" spans="2:5" ht="20.100000000000001" customHeight="1" thickBot="1" x14ac:dyDescent="0.25">
      <c r="B53" s="4" t="s">
        <v>260</v>
      </c>
      <c r="C53" s="20">
        <v>0</v>
      </c>
      <c r="D53" s="20">
        <v>0</v>
      </c>
      <c r="E53" s="20">
        <v>0</v>
      </c>
    </row>
    <row r="54" spans="2:5" ht="20.100000000000001" customHeight="1" thickBot="1" x14ac:dyDescent="0.25">
      <c r="B54" s="4" t="s">
        <v>261</v>
      </c>
      <c r="C54" s="20">
        <v>0</v>
      </c>
      <c r="D54" s="20">
        <v>1</v>
      </c>
      <c r="E54" s="20">
        <v>1</v>
      </c>
    </row>
    <row r="55" spans="2:5" ht="20.100000000000001" customHeight="1" thickBot="1" x14ac:dyDescent="0.25">
      <c r="B55" s="4" t="s">
        <v>262</v>
      </c>
      <c r="C55" s="20">
        <v>0</v>
      </c>
      <c r="D55" s="20">
        <v>0</v>
      </c>
      <c r="E55" s="20">
        <v>0</v>
      </c>
    </row>
    <row r="56" spans="2:5" ht="20.100000000000001" customHeight="1" thickBot="1" x14ac:dyDescent="0.25">
      <c r="B56" s="4" t="s">
        <v>263</v>
      </c>
      <c r="C56" s="20">
        <v>0</v>
      </c>
      <c r="D56" s="20">
        <v>0</v>
      </c>
      <c r="E56" s="20">
        <v>0</v>
      </c>
    </row>
    <row r="57" spans="2:5" ht="20.100000000000001" customHeight="1" thickBot="1" x14ac:dyDescent="0.25">
      <c r="B57" s="4" t="s">
        <v>264</v>
      </c>
      <c r="C57" s="20">
        <v>0</v>
      </c>
      <c r="D57" s="20">
        <v>0</v>
      </c>
      <c r="E57" s="20">
        <v>0</v>
      </c>
    </row>
    <row r="58" spans="2:5" ht="20.100000000000001" customHeight="1" thickBot="1" x14ac:dyDescent="0.25">
      <c r="B58" s="4" t="s">
        <v>265</v>
      </c>
      <c r="C58" s="20">
        <v>0</v>
      </c>
      <c r="D58" s="20">
        <v>0</v>
      </c>
      <c r="E58" s="20">
        <v>0</v>
      </c>
    </row>
    <row r="59" spans="2:5" ht="20.100000000000001" customHeight="1" thickBot="1" x14ac:dyDescent="0.25">
      <c r="B59" s="4" t="s">
        <v>266</v>
      </c>
      <c r="C59" s="20">
        <v>0</v>
      </c>
      <c r="D59" s="20">
        <v>0</v>
      </c>
      <c r="E59" s="20">
        <v>0</v>
      </c>
    </row>
    <row r="60" spans="2:5" ht="20.100000000000001" customHeight="1" thickBot="1" x14ac:dyDescent="0.25">
      <c r="B60" s="4" t="s">
        <v>267</v>
      </c>
      <c r="C60" s="20">
        <v>0</v>
      </c>
      <c r="D60" s="20">
        <v>0</v>
      </c>
      <c r="E60" s="20">
        <v>0</v>
      </c>
    </row>
    <row r="61" spans="2:5" ht="20.100000000000001" customHeight="1" thickBot="1" x14ac:dyDescent="0.25">
      <c r="B61" s="7" t="s">
        <v>22</v>
      </c>
      <c r="C61" s="9">
        <v>7</v>
      </c>
      <c r="D61" s="9">
        <v>6</v>
      </c>
      <c r="E61" s="9">
        <v>13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65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0.5" bestFit="1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58.5" customHeight="1" x14ac:dyDescent="0.2"/>
    <row r="12" spans="2:32" ht="41.25" customHeight="1" x14ac:dyDescent="0.2">
      <c r="C12" s="91" t="s">
        <v>189</v>
      </c>
      <c r="D12" s="91"/>
      <c r="E12" s="91"/>
      <c r="F12" s="91"/>
      <c r="G12" s="91"/>
      <c r="H12" s="91" t="s">
        <v>190</v>
      </c>
      <c r="I12" s="91"/>
      <c r="J12" s="91"/>
      <c r="K12" s="91"/>
      <c r="L12" s="91"/>
      <c r="M12" s="91" t="s">
        <v>191</v>
      </c>
      <c r="N12" s="91"/>
      <c r="O12" s="91"/>
      <c r="P12" s="91"/>
      <c r="Q12" s="91"/>
      <c r="R12" s="91" t="s">
        <v>192</v>
      </c>
      <c r="S12" s="91"/>
      <c r="T12" s="91"/>
      <c r="U12" s="91"/>
      <c r="V12" s="91"/>
      <c r="W12" s="91" t="s">
        <v>193</v>
      </c>
      <c r="X12" s="91"/>
      <c r="Y12" s="91"/>
      <c r="Z12" s="91"/>
      <c r="AA12" s="91"/>
      <c r="AB12" s="91" t="s">
        <v>36</v>
      </c>
      <c r="AC12" s="91"/>
      <c r="AD12" s="91"/>
      <c r="AE12" s="91"/>
      <c r="AF12" s="91"/>
    </row>
    <row r="13" spans="2:32" ht="28.5" customHeight="1" x14ac:dyDescent="0.2">
      <c r="C13" s="92" t="s">
        <v>61</v>
      </c>
      <c r="D13" s="92" t="s">
        <v>194</v>
      </c>
      <c r="E13" s="92"/>
      <c r="F13" s="92"/>
      <c r="G13" s="92" t="s">
        <v>195</v>
      </c>
      <c r="H13" s="92" t="s">
        <v>61</v>
      </c>
      <c r="I13" s="92" t="s">
        <v>194</v>
      </c>
      <c r="J13" s="92"/>
      <c r="K13" s="92"/>
      <c r="L13" s="92" t="s">
        <v>195</v>
      </c>
      <c r="M13" s="92" t="s">
        <v>61</v>
      </c>
      <c r="N13" s="92" t="s">
        <v>194</v>
      </c>
      <c r="O13" s="92"/>
      <c r="P13" s="92"/>
      <c r="Q13" s="92" t="s">
        <v>195</v>
      </c>
      <c r="R13" s="92" t="s">
        <v>61</v>
      </c>
      <c r="S13" s="92" t="s">
        <v>194</v>
      </c>
      <c r="T13" s="92"/>
      <c r="U13" s="92"/>
      <c r="V13" s="92" t="s">
        <v>195</v>
      </c>
      <c r="W13" s="92" t="s">
        <v>61</v>
      </c>
      <c r="X13" s="92" t="s">
        <v>194</v>
      </c>
      <c r="Y13" s="92"/>
      <c r="Z13" s="92"/>
      <c r="AA13" s="92" t="s">
        <v>195</v>
      </c>
      <c r="AB13" s="92" t="s">
        <v>61</v>
      </c>
      <c r="AC13" s="92" t="s">
        <v>194</v>
      </c>
      <c r="AD13" s="92"/>
      <c r="AE13" s="92"/>
      <c r="AF13" s="92" t="s">
        <v>195</v>
      </c>
    </row>
    <row r="14" spans="2:32" ht="28.5" customHeight="1" thickBot="1" x14ac:dyDescent="0.25">
      <c r="C14" s="92"/>
      <c r="D14" s="34" t="s">
        <v>196</v>
      </c>
      <c r="E14" s="34" t="s">
        <v>197</v>
      </c>
      <c r="F14" s="34" t="s">
        <v>198</v>
      </c>
      <c r="G14" s="92"/>
      <c r="H14" s="92"/>
      <c r="I14" s="34" t="s">
        <v>196</v>
      </c>
      <c r="J14" s="34" t="s">
        <v>197</v>
      </c>
      <c r="K14" s="34" t="s">
        <v>198</v>
      </c>
      <c r="L14" s="92"/>
      <c r="M14" s="92"/>
      <c r="N14" s="34" t="s">
        <v>196</v>
      </c>
      <c r="O14" s="34" t="s">
        <v>197</v>
      </c>
      <c r="P14" s="34" t="s">
        <v>198</v>
      </c>
      <c r="Q14" s="92"/>
      <c r="R14" s="92"/>
      <c r="S14" s="34" t="s">
        <v>196</v>
      </c>
      <c r="T14" s="34" t="s">
        <v>197</v>
      </c>
      <c r="U14" s="34" t="s">
        <v>198</v>
      </c>
      <c r="V14" s="92"/>
      <c r="W14" s="92"/>
      <c r="X14" s="34" t="s">
        <v>196</v>
      </c>
      <c r="Y14" s="34" t="s">
        <v>197</v>
      </c>
      <c r="Z14" s="34" t="s">
        <v>198</v>
      </c>
      <c r="AA14" s="92"/>
      <c r="AB14" s="92"/>
      <c r="AC14" s="34" t="s">
        <v>196</v>
      </c>
      <c r="AD14" s="34" t="s">
        <v>197</v>
      </c>
      <c r="AE14" s="34" t="s">
        <v>198</v>
      </c>
      <c r="AF14" s="92"/>
    </row>
    <row r="15" spans="2:32" ht="20.100000000000001" customHeight="1" thickBot="1" x14ac:dyDescent="0.25">
      <c r="B15" s="3" t="s">
        <v>218</v>
      </c>
      <c r="C15" s="20">
        <v>324</v>
      </c>
      <c r="D15" s="20">
        <v>0</v>
      </c>
      <c r="E15" s="20">
        <v>310</v>
      </c>
      <c r="F15" s="20">
        <v>14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17</v>
      </c>
      <c r="N15" s="20">
        <v>0</v>
      </c>
      <c r="O15" s="20">
        <v>17</v>
      </c>
      <c r="P15" s="20">
        <v>0</v>
      </c>
      <c r="Q15" s="20">
        <v>0</v>
      </c>
      <c r="R15" s="20">
        <v>2</v>
      </c>
      <c r="S15" s="20">
        <v>0</v>
      </c>
      <c r="T15" s="20">
        <v>2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343</v>
      </c>
      <c r="AC15" s="20">
        <v>0</v>
      </c>
      <c r="AD15" s="20">
        <v>329</v>
      </c>
      <c r="AE15" s="20">
        <v>14</v>
      </c>
      <c r="AF15" s="20">
        <v>0</v>
      </c>
    </row>
    <row r="16" spans="2:32" ht="20.100000000000001" customHeight="1" thickBot="1" x14ac:dyDescent="0.25">
      <c r="B16" s="4" t="s">
        <v>219</v>
      </c>
      <c r="C16" s="20">
        <v>305</v>
      </c>
      <c r="D16" s="20">
        <v>0</v>
      </c>
      <c r="E16" s="20">
        <v>259</v>
      </c>
      <c r="F16" s="20">
        <v>46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17</v>
      </c>
      <c r="N16" s="20">
        <v>0</v>
      </c>
      <c r="O16" s="20">
        <v>17</v>
      </c>
      <c r="P16" s="20">
        <v>0</v>
      </c>
      <c r="Q16" s="20">
        <v>0</v>
      </c>
      <c r="R16" s="20">
        <v>9</v>
      </c>
      <c r="S16" s="20">
        <v>0</v>
      </c>
      <c r="T16" s="20">
        <v>9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331</v>
      </c>
      <c r="AC16" s="20">
        <v>0</v>
      </c>
      <c r="AD16" s="20">
        <v>285</v>
      </c>
      <c r="AE16" s="20">
        <v>46</v>
      </c>
      <c r="AF16" s="20">
        <v>0</v>
      </c>
    </row>
    <row r="17" spans="2:32" ht="20.100000000000001" customHeight="1" thickBot="1" x14ac:dyDescent="0.25">
      <c r="B17" s="4" t="s">
        <v>220</v>
      </c>
      <c r="C17" s="20">
        <v>102</v>
      </c>
      <c r="D17" s="20">
        <v>0</v>
      </c>
      <c r="E17" s="20">
        <v>85</v>
      </c>
      <c r="F17" s="20">
        <v>17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1</v>
      </c>
      <c r="P17" s="20">
        <v>0</v>
      </c>
      <c r="Q17" s="20">
        <v>0</v>
      </c>
      <c r="R17" s="20">
        <v>3</v>
      </c>
      <c r="S17" s="20">
        <v>0</v>
      </c>
      <c r="T17" s="20">
        <v>3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106</v>
      </c>
      <c r="AC17" s="20">
        <v>0</v>
      </c>
      <c r="AD17" s="20">
        <v>89</v>
      </c>
      <c r="AE17" s="20">
        <v>17</v>
      </c>
      <c r="AF17" s="20">
        <v>0</v>
      </c>
    </row>
    <row r="18" spans="2:32" ht="20.100000000000001" customHeight="1" thickBot="1" x14ac:dyDescent="0.25">
      <c r="B18" s="4" t="s">
        <v>221</v>
      </c>
      <c r="C18" s="20">
        <v>229</v>
      </c>
      <c r="D18" s="20">
        <v>0</v>
      </c>
      <c r="E18" s="20">
        <v>222</v>
      </c>
      <c r="F18" s="20">
        <v>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50</v>
      </c>
      <c r="N18" s="20">
        <v>0</v>
      </c>
      <c r="O18" s="20">
        <v>50</v>
      </c>
      <c r="P18" s="20">
        <v>0</v>
      </c>
      <c r="Q18" s="20">
        <v>0</v>
      </c>
      <c r="R18" s="20">
        <v>21</v>
      </c>
      <c r="S18" s="20">
        <v>0</v>
      </c>
      <c r="T18" s="20">
        <v>21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300</v>
      </c>
      <c r="AC18" s="20">
        <v>0</v>
      </c>
      <c r="AD18" s="20">
        <v>293</v>
      </c>
      <c r="AE18" s="20">
        <v>7</v>
      </c>
      <c r="AF18" s="20">
        <v>0</v>
      </c>
    </row>
    <row r="19" spans="2:32" ht="20.100000000000001" customHeight="1" thickBot="1" x14ac:dyDescent="0.25">
      <c r="B19" s="4" t="s">
        <v>222</v>
      </c>
      <c r="C19" s="20">
        <v>177</v>
      </c>
      <c r="D19" s="20">
        <v>0</v>
      </c>
      <c r="E19" s="20">
        <v>139</v>
      </c>
      <c r="F19" s="20">
        <v>38</v>
      </c>
      <c r="G19" s="20">
        <v>0</v>
      </c>
      <c r="H19" s="20">
        <v>1</v>
      </c>
      <c r="I19" s="20">
        <v>0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178</v>
      </c>
      <c r="AC19" s="20">
        <v>0</v>
      </c>
      <c r="AD19" s="20">
        <v>140</v>
      </c>
      <c r="AE19" s="20">
        <v>38</v>
      </c>
      <c r="AF19" s="20">
        <v>0</v>
      </c>
    </row>
    <row r="20" spans="2:32" ht="20.100000000000001" customHeight="1" thickBot="1" x14ac:dyDescent="0.25">
      <c r="B20" s="4" t="s">
        <v>223</v>
      </c>
      <c r="C20" s="20">
        <v>118</v>
      </c>
      <c r="D20" s="20">
        <v>3</v>
      </c>
      <c r="E20" s="20">
        <v>100</v>
      </c>
      <c r="F20" s="20">
        <v>15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2</v>
      </c>
      <c r="P20" s="20">
        <v>0</v>
      </c>
      <c r="Q20" s="20">
        <v>0</v>
      </c>
      <c r="R20" s="20">
        <v>10</v>
      </c>
      <c r="S20" s="20">
        <v>0</v>
      </c>
      <c r="T20" s="20">
        <v>10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130</v>
      </c>
      <c r="AC20" s="20">
        <v>3</v>
      </c>
      <c r="AD20" s="20">
        <v>112</v>
      </c>
      <c r="AE20" s="20">
        <v>15</v>
      </c>
      <c r="AF20" s="20">
        <v>0</v>
      </c>
    </row>
    <row r="21" spans="2:32" ht="20.100000000000001" customHeight="1" thickBot="1" x14ac:dyDescent="0.25">
      <c r="B21" s="4" t="s">
        <v>224</v>
      </c>
      <c r="C21" s="20">
        <v>333</v>
      </c>
      <c r="D21" s="20">
        <v>0</v>
      </c>
      <c r="E21" s="20">
        <v>236</v>
      </c>
      <c r="F21" s="20">
        <v>97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43</v>
      </c>
      <c r="N21" s="20">
        <v>0</v>
      </c>
      <c r="O21" s="20">
        <v>37</v>
      </c>
      <c r="P21" s="20">
        <v>6</v>
      </c>
      <c r="Q21" s="20">
        <v>0</v>
      </c>
      <c r="R21" s="20">
        <v>9</v>
      </c>
      <c r="S21" s="20">
        <v>0</v>
      </c>
      <c r="T21" s="20">
        <v>6</v>
      </c>
      <c r="U21" s="20">
        <v>3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385</v>
      </c>
      <c r="AC21" s="20">
        <v>0</v>
      </c>
      <c r="AD21" s="20">
        <v>279</v>
      </c>
      <c r="AE21" s="20">
        <v>106</v>
      </c>
      <c r="AF21" s="20">
        <v>0</v>
      </c>
    </row>
    <row r="22" spans="2:32" ht="20.100000000000001" customHeight="1" thickBot="1" x14ac:dyDescent="0.25">
      <c r="B22" s="4" t="s">
        <v>225</v>
      </c>
      <c r="C22" s="20">
        <v>506</v>
      </c>
      <c r="D22" s="20">
        <v>15</v>
      </c>
      <c r="E22" s="20">
        <v>243</v>
      </c>
      <c r="F22" s="20">
        <v>248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4</v>
      </c>
      <c r="N22" s="20">
        <v>0</v>
      </c>
      <c r="O22" s="20">
        <v>4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510</v>
      </c>
      <c r="AC22" s="20">
        <v>15</v>
      </c>
      <c r="AD22" s="20">
        <v>247</v>
      </c>
      <c r="AE22" s="20">
        <v>248</v>
      </c>
      <c r="AF22" s="20">
        <v>0</v>
      </c>
    </row>
    <row r="23" spans="2:32" ht="20.100000000000001" customHeight="1" thickBot="1" x14ac:dyDescent="0.25">
      <c r="B23" s="4" t="s">
        <v>226</v>
      </c>
      <c r="C23" s="20">
        <v>32</v>
      </c>
      <c r="D23" s="20">
        <v>0</v>
      </c>
      <c r="E23" s="20">
        <v>28</v>
      </c>
      <c r="F23" s="20">
        <v>4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0</v>
      </c>
      <c r="O23" s="20">
        <v>1</v>
      </c>
      <c r="P23" s="20">
        <v>0</v>
      </c>
      <c r="Q23" s="20">
        <v>0</v>
      </c>
      <c r="R23" s="20">
        <v>1</v>
      </c>
      <c r="S23" s="20">
        <v>0</v>
      </c>
      <c r="T23" s="20">
        <v>1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34</v>
      </c>
      <c r="AC23" s="20">
        <v>0</v>
      </c>
      <c r="AD23" s="20">
        <v>30</v>
      </c>
      <c r="AE23" s="20">
        <v>4</v>
      </c>
      <c r="AF23" s="20">
        <v>0</v>
      </c>
    </row>
    <row r="24" spans="2:32" ht="20.100000000000001" customHeight="1" thickBot="1" x14ac:dyDescent="0.25">
      <c r="B24" s="4" t="s">
        <v>227</v>
      </c>
      <c r="C24" s="20">
        <v>7</v>
      </c>
      <c r="D24" s="20">
        <v>0</v>
      </c>
      <c r="E24" s="20">
        <v>6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8</v>
      </c>
      <c r="N24" s="20">
        <v>0</v>
      </c>
      <c r="O24" s="20">
        <v>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15</v>
      </c>
      <c r="AC24" s="20">
        <v>0</v>
      </c>
      <c r="AD24" s="20">
        <v>14</v>
      </c>
      <c r="AE24" s="20">
        <v>1</v>
      </c>
      <c r="AF24" s="20">
        <v>0</v>
      </c>
    </row>
    <row r="25" spans="2:32" ht="20.100000000000001" customHeight="1" thickBot="1" x14ac:dyDescent="0.25">
      <c r="B25" s="4" t="s">
        <v>228</v>
      </c>
      <c r="C25" s="20">
        <v>121</v>
      </c>
      <c r="D25" s="20">
        <v>0</v>
      </c>
      <c r="E25" s="20">
        <v>90</v>
      </c>
      <c r="F25" s="20">
        <v>31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0</v>
      </c>
      <c r="O25" s="20">
        <v>2</v>
      </c>
      <c r="P25" s="20">
        <v>0</v>
      </c>
      <c r="Q25" s="20">
        <v>0</v>
      </c>
      <c r="R25" s="20">
        <v>4</v>
      </c>
      <c r="S25" s="20">
        <v>0</v>
      </c>
      <c r="T25" s="20">
        <v>4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127</v>
      </c>
      <c r="AC25" s="20">
        <v>0</v>
      </c>
      <c r="AD25" s="20">
        <v>96</v>
      </c>
      <c r="AE25" s="20">
        <v>31</v>
      </c>
      <c r="AF25" s="20">
        <v>0</v>
      </c>
    </row>
    <row r="26" spans="2:32" ht="20.100000000000001" customHeight="1" thickBot="1" x14ac:dyDescent="0.25">
      <c r="B26" s="4" t="s">
        <v>229</v>
      </c>
      <c r="C26" s="20">
        <v>222</v>
      </c>
      <c r="D26" s="20">
        <v>1</v>
      </c>
      <c r="E26" s="20">
        <v>164</v>
      </c>
      <c r="F26" s="20">
        <v>57</v>
      </c>
      <c r="G26" s="20">
        <v>0</v>
      </c>
      <c r="H26" s="20">
        <v>2</v>
      </c>
      <c r="I26" s="20">
        <v>0</v>
      </c>
      <c r="J26" s="20">
        <v>2</v>
      </c>
      <c r="K26" s="20">
        <v>0</v>
      </c>
      <c r="L26" s="20">
        <v>0</v>
      </c>
      <c r="M26" s="20">
        <v>2</v>
      </c>
      <c r="N26" s="20">
        <v>0</v>
      </c>
      <c r="O26" s="20">
        <v>2</v>
      </c>
      <c r="P26" s="20">
        <v>0</v>
      </c>
      <c r="Q26" s="20">
        <v>0</v>
      </c>
      <c r="R26" s="20">
        <v>3</v>
      </c>
      <c r="S26" s="20">
        <v>0</v>
      </c>
      <c r="T26" s="20">
        <v>3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229</v>
      </c>
      <c r="AC26" s="20">
        <v>1</v>
      </c>
      <c r="AD26" s="20">
        <v>171</v>
      </c>
      <c r="AE26" s="20">
        <v>57</v>
      </c>
      <c r="AF26" s="20">
        <v>0</v>
      </c>
    </row>
    <row r="27" spans="2:32" ht="20.100000000000001" customHeight="1" thickBot="1" x14ac:dyDescent="0.25">
      <c r="B27" s="4" t="s">
        <v>230</v>
      </c>
      <c r="C27" s="20">
        <v>255</v>
      </c>
      <c r="D27" s="20">
        <v>0</v>
      </c>
      <c r="E27" s="20">
        <v>218</v>
      </c>
      <c r="F27" s="20">
        <v>36</v>
      </c>
      <c r="G27" s="20">
        <v>1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4</v>
      </c>
      <c r="N27" s="20">
        <v>0</v>
      </c>
      <c r="O27" s="20">
        <v>2</v>
      </c>
      <c r="P27" s="20">
        <v>2</v>
      </c>
      <c r="Q27" s="20">
        <v>0</v>
      </c>
      <c r="R27" s="20">
        <v>3</v>
      </c>
      <c r="S27" s="20">
        <v>0</v>
      </c>
      <c r="T27" s="20">
        <v>3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262</v>
      </c>
      <c r="AC27" s="20">
        <v>0</v>
      </c>
      <c r="AD27" s="20">
        <v>223</v>
      </c>
      <c r="AE27" s="20">
        <v>38</v>
      </c>
      <c r="AF27" s="20">
        <v>1</v>
      </c>
    </row>
    <row r="28" spans="2:32" ht="20.100000000000001" customHeight="1" thickBot="1" x14ac:dyDescent="0.25">
      <c r="B28" s="4" t="s">
        <v>231</v>
      </c>
      <c r="C28" s="20">
        <v>152</v>
      </c>
      <c r="D28" s="20">
        <v>9</v>
      </c>
      <c r="E28" s="20">
        <v>109</v>
      </c>
      <c r="F28" s="20">
        <v>32</v>
      </c>
      <c r="G28" s="20">
        <v>2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9</v>
      </c>
      <c r="N28" s="20">
        <v>0</v>
      </c>
      <c r="O28" s="20">
        <v>8</v>
      </c>
      <c r="P28" s="20">
        <v>1</v>
      </c>
      <c r="Q28" s="20">
        <v>0</v>
      </c>
      <c r="R28" s="20">
        <v>22</v>
      </c>
      <c r="S28" s="20">
        <v>0</v>
      </c>
      <c r="T28" s="20">
        <v>22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183</v>
      </c>
      <c r="AC28" s="20">
        <v>9</v>
      </c>
      <c r="AD28" s="20">
        <v>139</v>
      </c>
      <c r="AE28" s="20">
        <v>33</v>
      </c>
      <c r="AF28" s="20">
        <v>2</v>
      </c>
    </row>
    <row r="29" spans="2:32" ht="20.100000000000001" customHeight="1" thickBot="1" x14ac:dyDescent="0.25">
      <c r="B29" s="4" t="s">
        <v>232</v>
      </c>
      <c r="C29" s="20">
        <v>449</v>
      </c>
      <c r="D29" s="20">
        <v>0</v>
      </c>
      <c r="E29" s="20">
        <v>181</v>
      </c>
      <c r="F29" s="20">
        <v>268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3</v>
      </c>
      <c r="N29" s="20">
        <v>0</v>
      </c>
      <c r="O29" s="20">
        <v>3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452</v>
      </c>
      <c r="AC29" s="20">
        <v>0</v>
      </c>
      <c r="AD29" s="20">
        <v>184</v>
      </c>
      <c r="AE29" s="20">
        <v>268</v>
      </c>
      <c r="AF29" s="20">
        <v>0</v>
      </c>
    </row>
    <row r="30" spans="2:32" ht="20.100000000000001" customHeight="1" thickBot="1" x14ac:dyDescent="0.25">
      <c r="B30" s="5" t="s">
        <v>233</v>
      </c>
      <c r="C30" s="20">
        <v>90</v>
      </c>
      <c r="D30" s="20">
        <v>0</v>
      </c>
      <c r="E30" s="20">
        <v>59</v>
      </c>
      <c r="F30" s="20">
        <v>31</v>
      </c>
      <c r="G30" s="20">
        <v>0</v>
      </c>
      <c r="H30" s="20">
        <v>3</v>
      </c>
      <c r="I30" s="20">
        <v>0</v>
      </c>
      <c r="J30" s="20">
        <v>1</v>
      </c>
      <c r="K30" s="20">
        <v>2</v>
      </c>
      <c r="L30" s="20">
        <v>0</v>
      </c>
      <c r="M30" s="20">
        <v>1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94</v>
      </c>
      <c r="AC30" s="20">
        <v>0</v>
      </c>
      <c r="AD30" s="20">
        <v>61</v>
      </c>
      <c r="AE30" s="20">
        <v>33</v>
      </c>
      <c r="AF30" s="20">
        <v>0</v>
      </c>
    </row>
    <row r="31" spans="2:32" ht="20.100000000000001" customHeight="1" thickBot="1" x14ac:dyDescent="0.25">
      <c r="B31" s="6" t="s">
        <v>234</v>
      </c>
      <c r="C31" s="20">
        <v>32</v>
      </c>
      <c r="D31" s="20">
        <v>0</v>
      </c>
      <c r="E31" s="20">
        <v>27</v>
      </c>
      <c r="F31" s="20">
        <v>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32</v>
      </c>
      <c r="AC31" s="20">
        <v>0</v>
      </c>
      <c r="AD31" s="20">
        <v>27</v>
      </c>
      <c r="AE31" s="20">
        <v>5</v>
      </c>
      <c r="AF31" s="20">
        <v>0</v>
      </c>
    </row>
    <row r="32" spans="2:32" ht="20.100000000000001" customHeight="1" thickBot="1" x14ac:dyDescent="0.25">
      <c r="B32" s="4" t="s">
        <v>235</v>
      </c>
      <c r="C32" s="20">
        <v>51</v>
      </c>
      <c r="D32" s="20">
        <v>0</v>
      </c>
      <c r="E32" s="20">
        <v>51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0</v>
      </c>
      <c r="T32" s="20">
        <v>1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52</v>
      </c>
      <c r="AC32" s="20">
        <v>0</v>
      </c>
      <c r="AD32" s="20">
        <v>52</v>
      </c>
      <c r="AE32" s="20">
        <v>0</v>
      </c>
      <c r="AF32" s="20">
        <v>0</v>
      </c>
    </row>
    <row r="33" spans="2:32" ht="20.100000000000001" customHeight="1" thickBot="1" x14ac:dyDescent="0.25">
      <c r="B33" s="4" t="s">
        <v>236</v>
      </c>
      <c r="C33" s="20">
        <v>71</v>
      </c>
      <c r="D33" s="20">
        <v>0</v>
      </c>
      <c r="E33" s="20">
        <v>54</v>
      </c>
      <c r="F33" s="20">
        <v>17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3</v>
      </c>
      <c r="N33" s="20">
        <v>0</v>
      </c>
      <c r="O33" s="20">
        <v>3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74</v>
      </c>
      <c r="AC33" s="20">
        <v>0</v>
      </c>
      <c r="AD33" s="20">
        <v>57</v>
      </c>
      <c r="AE33" s="20">
        <v>17</v>
      </c>
      <c r="AF33" s="20">
        <v>0</v>
      </c>
    </row>
    <row r="34" spans="2:32" ht="20.100000000000001" customHeight="1" thickBot="1" x14ac:dyDescent="0.25">
      <c r="B34" s="4" t="s">
        <v>237</v>
      </c>
      <c r="C34" s="20">
        <v>21</v>
      </c>
      <c r="D34" s="20">
        <v>0</v>
      </c>
      <c r="E34" s="20">
        <v>2</v>
      </c>
      <c r="F34" s="20">
        <v>19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21</v>
      </c>
      <c r="AC34" s="20">
        <v>0</v>
      </c>
      <c r="AD34" s="20">
        <v>2</v>
      </c>
      <c r="AE34" s="20">
        <v>19</v>
      </c>
      <c r="AF34" s="20">
        <v>0</v>
      </c>
    </row>
    <row r="35" spans="2:32" ht="20.100000000000001" customHeight="1" thickBot="1" x14ac:dyDescent="0.25">
      <c r="B35" s="4" t="s">
        <v>238</v>
      </c>
      <c r="C35" s="20">
        <v>27</v>
      </c>
      <c r="D35" s="20">
        <v>0</v>
      </c>
      <c r="E35" s="20">
        <v>26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27</v>
      </c>
      <c r="AC35" s="20">
        <v>0</v>
      </c>
      <c r="AD35" s="20">
        <v>26</v>
      </c>
      <c r="AE35" s="20">
        <v>1</v>
      </c>
      <c r="AF35" s="20">
        <v>0</v>
      </c>
    </row>
    <row r="36" spans="2:32" ht="20.100000000000001" customHeight="1" thickBot="1" x14ac:dyDescent="0.25">
      <c r="B36" s="4" t="s">
        <v>239</v>
      </c>
      <c r="C36" s="20">
        <v>18</v>
      </c>
      <c r="D36" s="20">
        <v>0</v>
      </c>
      <c r="E36" s="20">
        <v>17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18</v>
      </c>
      <c r="AC36" s="20">
        <v>0</v>
      </c>
      <c r="AD36" s="20">
        <v>17</v>
      </c>
      <c r="AE36" s="20">
        <v>1</v>
      </c>
      <c r="AF36" s="20">
        <v>0</v>
      </c>
    </row>
    <row r="37" spans="2:32" ht="20.100000000000001" customHeight="1" thickBot="1" x14ac:dyDescent="0.25">
      <c r="B37" s="4" t="s">
        <v>240</v>
      </c>
      <c r="C37" s="20">
        <v>16</v>
      </c>
      <c r="D37" s="20">
        <v>0</v>
      </c>
      <c r="E37" s="20">
        <v>14</v>
      </c>
      <c r="F37" s="20">
        <v>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3</v>
      </c>
      <c r="N37" s="20">
        <v>0</v>
      </c>
      <c r="O37" s="20">
        <v>3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19</v>
      </c>
      <c r="AC37" s="20">
        <v>0</v>
      </c>
      <c r="AD37" s="20">
        <v>17</v>
      </c>
      <c r="AE37" s="20">
        <v>2</v>
      </c>
      <c r="AF37" s="20">
        <v>0</v>
      </c>
    </row>
    <row r="38" spans="2:32" ht="20.100000000000001" customHeight="1" thickBot="1" x14ac:dyDescent="0.25">
      <c r="B38" s="4" t="s">
        <v>241</v>
      </c>
      <c r="C38" s="20">
        <v>111</v>
      </c>
      <c r="D38" s="20">
        <v>0</v>
      </c>
      <c r="E38" s="20">
        <v>47</v>
      </c>
      <c r="F38" s="20">
        <v>64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111</v>
      </c>
      <c r="AC38" s="20">
        <v>0</v>
      </c>
      <c r="AD38" s="20">
        <v>47</v>
      </c>
      <c r="AE38" s="20">
        <v>64</v>
      </c>
      <c r="AF38" s="20">
        <v>0</v>
      </c>
    </row>
    <row r="39" spans="2:32" ht="20.100000000000001" customHeight="1" thickBot="1" x14ac:dyDescent="0.25">
      <c r="B39" s="4" t="s">
        <v>242</v>
      </c>
      <c r="C39" s="20">
        <v>31</v>
      </c>
      <c r="D39" s="20">
        <v>0</v>
      </c>
      <c r="E39" s="20">
        <v>24</v>
      </c>
      <c r="F39" s="20">
        <v>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31</v>
      </c>
      <c r="AC39" s="20">
        <v>0</v>
      </c>
      <c r="AD39" s="20">
        <v>24</v>
      </c>
      <c r="AE39" s="20">
        <v>7</v>
      </c>
      <c r="AF39" s="20">
        <v>0</v>
      </c>
    </row>
    <row r="40" spans="2:32" ht="20.100000000000001" customHeight="1" thickBot="1" x14ac:dyDescent="0.25">
      <c r="B40" s="4" t="s">
        <v>243</v>
      </c>
      <c r="C40" s="20">
        <v>100</v>
      </c>
      <c r="D40" s="20">
        <v>0</v>
      </c>
      <c r="E40" s="20">
        <v>87</v>
      </c>
      <c r="F40" s="20">
        <v>13</v>
      </c>
      <c r="G40" s="20">
        <v>0</v>
      </c>
      <c r="H40" s="20">
        <v>1</v>
      </c>
      <c r="I40" s="20">
        <v>0</v>
      </c>
      <c r="J40" s="20">
        <v>1</v>
      </c>
      <c r="K40" s="20">
        <v>0</v>
      </c>
      <c r="L40" s="20">
        <v>0</v>
      </c>
      <c r="M40" s="20">
        <v>1</v>
      </c>
      <c r="N40" s="20">
        <v>0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102</v>
      </c>
      <c r="AC40" s="20">
        <v>0</v>
      </c>
      <c r="AD40" s="20">
        <v>89</v>
      </c>
      <c r="AE40" s="20">
        <v>13</v>
      </c>
      <c r="AF40" s="20">
        <v>0</v>
      </c>
    </row>
    <row r="41" spans="2:32" ht="20.100000000000001" customHeight="1" thickBot="1" x14ac:dyDescent="0.25">
      <c r="B41" s="4" t="s">
        <v>244</v>
      </c>
      <c r="C41" s="20">
        <v>114</v>
      </c>
      <c r="D41" s="20">
        <v>0</v>
      </c>
      <c r="E41" s="20">
        <v>81</v>
      </c>
      <c r="F41" s="20">
        <v>33</v>
      </c>
      <c r="G41" s="20">
        <v>0</v>
      </c>
      <c r="H41" s="20">
        <v>2</v>
      </c>
      <c r="I41" s="20">
        <v>0</v>
      </c>
      <c r="J41" s="20">
        <v>0</v>
      </c>
      <c r="K41" s="20">
        <v>2</v>
      </c>
      <c r="L41" s="20">
        <v>0</v>
      </c>
      <c r="M41" s="20">
        <v>9</v>
      </c>
      <c r="N41" s="20">
        <v>0</v>
      </c>
      <c r="O41" s="20">
        <v>7</v>
      </c>
      <c r="P41" s="20">
        <v>2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125</v>
      </c>
      <c r="AC41" s="20">
        <v>0</v>
      </c>
      <c r="AD41" s="20">
        <v>88</v>
      </c>
      <c r="AE41" s="20">
        <v>37</v>
      </c>
      <c r="AF41" s="20">
        <v>0</v>
      </c>
    </row>
    <row r="42" spans="2:32" ht="20.100000000000001" customHeight="1" thickBot="1" x14ac:dyDescent="0.25">
      <c r="B42" s="4" t="s">
        <v>245</v>
      </c>
      <c r="C42" s="20">
        <v>43</v>
      </c>
      <c r="D42" s="20">
        <v>0</v>
      </c>
      <c r="E42" s="20">
        <v>38</v>
      </c>
      <c r="F42" s="20">
        <v>5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2</v>
      </c>
      <c r="S42" s="20">
        <v>0</v>
      </c>
      <c r="T42" s="20">
        <v>2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45</v>
      </c>
      <c r="AC42" s="20">
        <v>0</v>
      </c>
      <c r="AD42" s="20">
        <v>40</v>
      </c>
      <c r="AE42" s="20">
        <v>5</v>
      </c>
      <c r="AF42" s="20">
        <v>0</v>
      </c>
    </row>
    <row r="43" spans="2:32" ht="20.100000000000001" customHeight="1" thickBot="1" x14ac:dyDescent="0.25">
      <c r="B43" s="4" t="s">
        <v>246</v>
      </c>
      <c r="C43" s="20">
        <v>70</v>
      </c>
      <c r="D43" s="20">
        <v>0</v>
      </c>
      <c r="E43" s="20">
        <v>41</v>
      </c>
      <c r="F43" s="20">
        <v>29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2</v>
      </c>
      <c r="N43" s="20">
        <v>0</v>
      </c>
      <c r="O43" s="20">
        <v>1</v>
      </c>
      <c r="P43" s="20">
        <v>1</v>
      </c>
      <c r="Q43" s="20">
        <v>0</v>
      </c>
      <c r="R43" s="20">
        <v>2</v>
      </c>
      <c r="S43" s="20">
        <v>0</v>
      </c>
      <c r="T43" s="20">
        <v>2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74</v>
      </c>
      <c r="AC43" s="20">
        <v>0</v>
      </c>
      <c r="AD43" s="20">
        <v>44</v>
      </c>
      <c r="AE43" s="20">
        <v>30</v>
      </c>
      <c r="AF43" s="20">
        <v>0</v>
      </c>
    </row>
    <row r="44" spans="2:32" ht="20.100000000000001" customHeight="1" thickBot="1" x14ac:dyDescent="0.25">
      <c r="B44" s="4" t="s">
        <v>247</v>
      </c>
      <c r="C44" s="20">
        <v>134</v>
      </c>
      <c r="D44" s="20">
        <v>0</v>
      </c>
      <c r="E44" s="20">
        <v>82</v>
      </c>
      <c r="F44" s="20">
        <v>52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19</v>
      </c>
      <c r="N44" s="20">
        <v>0</v>
      </c>
      <c r="O44" s="20">
        <v>19</v>
      </c>
      <c r="P44" s="20">
        <v>0</v>
      </c>
      <c r="Q44" s="20">
        <v>0</v>
      </c>
      <c r="R44" s="20">
        <v>1</v>
      </c>
      <c r="S44" s="20">
        <v>0</v>
      </c>
      <c r="T44" s="20">
        <v>1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154</v>
      </c>
      <c r="AC44" s="20">
        <v>0</v>
      </c>
      <c r="AD44" s="20">
        <v>102</v>
      </c>
      <c r="AE44" s="20">
        <v>52</v>
      </c>
      <c r="AF44" s="20">
        <v>0</v>
      </c>
    </row>
    <row r="45" spans="2:32" ht="20.100000000000001" customHeight="1" thickBot="1" x14ac:dyDescent="0.25">
      <c r="B45" s="4" t="s">
        <v>248</v>
      </c>
      <c r="C45" s="20">
        <v>937</v>
      </c>
      <c r="D45" s="20">
        <v>38</v>
      </c>
      <c r="E45" s="20">
        <v>399</v>
      </c>
      <c r="F45" s="20">
        <v>500</v>
      </c>
      <c r="G45" s="20">
        <v>0</v>
      </c>
      <c r="H45" s="20">
        <v>2</v>
      </c>
      <c r="I45" s="20">
        <v>0</v>
      </c>
      <c r="J45" s="20">
        <v>2</v>
      </c>
      <c r="K45" s="20">
        <v>0</v>
      </c>
      <c r="L45" s="20">
        <v>0</v>
      </c>
      <c r="M45" s="20">
        <v>13</v>
      </c>
      <c r="N45" s="20">
        <v>0</v>
      </c>
      <c r="O45" s="20">
        <v>10</v>
      </c>
      <c r="P45" s="20">
        <v>3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952</v>
      </c>
      <c r="AC45" s="20">
        <v>38</v>
      </c>
      <c r="AD45" s="20">
        <v>411</v>
      </c>
      <c r="AE45" s="20">
        <v>503</v>
      </c>
      <c r="AF45" s="20">
        <v>0</v>
      </c>
    </row>
    <row r="46" spans="2:32" ht="20.100000000000001" customHeight="1" thickBot="1" x14ac:dyDescent="0.25">
      <c r="B46" s="4" t="s">
        <v>249</v>
      </c>
      <c r="C46" s="20">
        <v>140</v>
      </c>
      <c r="D46" s="20">
        <v>0</v>
      </c>
      <c r="E46" s="20">
        <v>70</v>
      </c>
      <c r="F46" s="20">
        <v>70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140</v>
      </c>
      <c r="AC46" s="20">
        <v>0</v>
      </c>
      <c r="AD46" s="20">
        <v>70</v>
      </c>
      <c r="AE46" s="20">
        <v>70</v>
      </c>
      <c r="AF46" s="20">
        <v>0</v>
      </c>
    </row>
    <row r="47" spans="2:32" ht="20.100000000000001" customHeight="1" thickBot="1" x14ac:dyDescent="0.25">
      <c r="B47" s="4" t="s">
        <v>250</v>
      </c>
      <c r="C47" s="20">
        <v>63</v>
      </c>
      <c r="D47" s="20">
        <v>0</v>
      </c>
      <c r="E47" s="20">
        <v>57</v>
      </c>
      <c r="F47" s="20">
        <v>6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2</v>
      </c>
      <c r="N47" s="20">
        <v>0</v>
      </c>
      <c r="O47" s="20">
        <v>2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65</v>
      </c>
      <c r="AC47" s="20">
        <v>0</v>
      </c>
      <c r="AD47" s="20">
        <v>59</v>
      </c>
      <c r="AE47" s="20">
        <v>6</v>
      </c>
      <c r="AF47" s="20">
        <v>0</v>
      </c>
    </row>
    <row r="48" spans="2:32" ht="20.100000000000001" customHeight="1" thickBot="1" x14ac:dyDescent="0.25">
      <c r="B48" s="4" t="s">
        <v>251</v>
      </c>
      <c r="C48" s="20">
        <v>160</v>
      </c>
      <c r="D48" s="20">
        <v>10</v>
      </c>
      <c r="E48" s="20">
        <v>93</v>
      </c>
      <c r="F48" s="20">
        <v>57</v>
      </c>
      <c r="G48" s="20">
        <v>0</v>
      </c>
      <c r="H48" s="20">
        <v>1</v>
      </c>
      <c r="I48" s="20">
        <v>1</v>
      </c>
      <c r="J48" s="20">
        <v>0</v>
      </c>
      <c r="K48" s="20">
        <v>0</v>
      </c>
      <c r="L48" s="20">
        <v>0</v>
      </c>
      <c r="M48" s="20">
        <v>1</v>
      </c>
      <c r="N48" s="20">
        <v>0</v>
      </c>
      <c r="O48" s="20">
        <v>1</v>
      </c>
      <c r="P48" s="20">
        <v>0</v>
      </c>
      <c r="Q48" s="20">
        <v>0</v>
      </c>
      <c r="R48" s="20">
        <v>1</v>
      </c>
      <c r="S48" s="20">
        <v>0</v>
      </c>
      <c r="T48" s="20">
        <v>1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163</v>
      </c>
      <c r="AC48" s="20">
        <v>11</v>
      </c>
      <c r="AD48" s="20">
        <v>95</v>
      </c>
      <c r="AE48" s="20">
        <v>57</v>
      </c>
      <c r="AF48" s="20">
        <v>0</v>
      </c>
    </row>
    <row r="49" spans="2:32" ht="20.100000000000001" customHeight="1" thickBot="1" x14ac:dyDescent="0.25">
      <c r="B49" s="4" t="s">
        <v>252</v>
      </c>
      <c r="C49" s="20">
        <v>472</v>
      </c>
      <c r="D49" s="20">
        <v>6</v>
      </c>
      <c r="E49" s="20">
        <v>407</v>
      </c>
      <c r="F49" s="20">
        <v>59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19</v>
      </c>
      <c r="N49" s="20">
        <v>0</v>
      </c>
      <c r="O49" s="20">
        <v>17</v>
      </c>
      <c r="P49" s="20">
        <v>2</v>
      </c>
      <c r="Q49" s="20">
        <v>0</v>
      </c>
      <c r="R49" s="20">
        <v>12</v>
      </c>
      <c r="S49" s="20">
        <v>0</v>
      </c>
      <c r="T49" s="20">
        <v>12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503</v>
      </c>
      <c r="AC49" s="20">
        <v>6</v>
      </c>
      <c r="AD49" s="20">
        <v>436</v>
      </c>
      <c r="AE49" s="20">
        <v>61</v>
      </c>
      <c r="AF49" s="20">
        <v>0</v>
      </c>
    </row>
    <row r="50" spans="2:32" ht="20.100000000000001" customHeight="1" thickBot="1" x14ac:dyDescent="0.25">
      <c r="B50" s="4" t="s">
        <v>253</v>
      </c>
      <c r="C50" s="20">
        <v>113</v>
      </c>
      <c r="D50" s="20">
        <v>0</v>
      </c>
      <c r="E50" s="20">
        <v>103</v>
      </c>
      <c r="F50" s="20">
        <v>10</v>
      </c>
      <c r="G50" s="20">
        <v>0</v>
      </c>
      <c r="H50" s="20">
        <v>9</v>
      </c>
      <c r="I50" s="20">
        <v>0</v>
      </c>
      <c r="J50" s="20">
        <v>6</v>
      </c>
      <c r="K50" s="20">
        <v>3</v>
      </c>
      <c r="L50" s="20">
        <v>0</v>
      </c>
      <c r="M50" s="20">
        <v>4</v>
      </c>
      <c r="N50" s="20">
        <v>0</v>
      </c>
      <c r="O50" s="20">
        <v>4</v>
      </c>
      <c r="P50" s="20">
        <v>0</v>
      </c>
      <c r="Q50" s="20">
        <v>0</v>
      </c>
      <c r="R50" s="20">
        <v>1</v>
      </c>
      <c r="S50" s="20">
        <v>0</v>
      </c>
      <c r="T50" s="20">
        <v>1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127</v>
      </c>
      <c r="AC50" s="20">
        <v>0</v>
      </c>
      <c r="AD50" s="20">
        <v>114</v>
      </c>
      <c r="AE50" s="20">
        <v>13</v>
      </c>
      <c r="AF50" s="20">
        <v>0</v>
      </c>
    </row>
    <row r="51" spans="2:32" ht="20.100000000000001" customHeight="1" thickBot="1" x14ac:dyDescent="0.25">
      <c r="B51" s="4" t="s">
        <v>254</v>
      </c>
      <c r="C51" s="20">
        <v>676</v>
      </c>
      <c r="D51" s="20">
        <v>11</v>
      </c>
      <c r="E51" s="20">
        <v>542</v>
      </c>
      <c r="F51" s="20">
        <v>123</v>
      </c>
      <c r="G51" s="20">
        <v>0</v>
      </c>
      <c r="H51" s="20">
        <v>10</v>
      </c>
      <c r="I51" s="20">
        <v>0</v>
      </c>
      <c r="J51" s="20">
        <v>2</v>
      </c>
      <c r="K51" s="20">
        <v>8</v>
      </c>
      <c r="L51" s="20">
        <v>0</v>
      </c>
      <c r="M51" s="20">
        <v>17</v>
      </c>
      <c r="N51" s="20">
        <v>0</v>
      </c>
      <c r="O51" s="20">
        <v>17</v>
      </c>
      <c r="P51" s="20">
        <v>0</v>
      </c>
      <c r="Q51" s="20">
        <v>0</v>
      </c>
      <c r="R51" s="20">
        <v>16</v>
      </c>
      <c r="S51" s="20">
        <v>0</v>
      </c>
      <c r="T51" s="20">
        <v>16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719</v>
      </c>
      <c r="AC51" s="20">
        <v>11</v>
      </c>
      <c r="AD51" s="20">
        <v>577</v>
      </c>
      <c r="AE51" s="20">
        <v>131</v>
      </c>
      <c r="AF51" s="20">
        <v>0</v>
      </c>
    </row>
    <row r="52" spans="2:32" ht="20.100000000000001" customHeight="1" thickBot="1" x14ac:dyDescent="0.25">
      <c r="B52" s="4" t="s">
        <v>255</v>
      </c>
      <c r="C52" s="20">
        <v>133</v>
      </c>
      <c r="D52" s="20">
        <v>8</v>
      </c>
      <c r="E52" s="20">
        <v>109</v>
      </c>
      <c r="F52" s="20">
        <v>16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1</v>
      </c>
      <c r="N52" s="20">
        <v>0</v>
      </c>
      <c r="O52" s="20">
        <v>1</v>
      </c>
      <c r="P52" s="20">
        <v>0</v>
      </c>
      <c r="Q52" s="20">
        <v>0</v>
      </c>
      <c r="R52" s="20">
        <v>3</v>
      </c>
      <c r="S52" s="20">
        <v>0</v>
      </c>
      <c r="T52" s="20">
        <v>3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137</v>
      </c>
      <c r="AC52" s="20">
        <v>8</v>
      </c>
      <c r="AD52" s="20">
        <v>113</v>
      </c>
      <c r="AE52" s="20">
        <v>16</v>
      </c>
      <c r="AF52" s="20">
        <v>0</v>
      </c>
    </row>
    <row r="53" spans="2:32" ht="20.100000000000001" customHeight="1" thickBot="1" x14ac:dyDescent="0.25">
      <c r="B53" s="4" t="s">
        <v>256</v>
      </c>
      <c r="C53" s="20">
        <v>48</v>
      </c>
      <c r="D53" s="20">
        <v>0</v>
      </c>
      <c r="E53" s="20">
        <v>34</v>
      </c>
      <c r="F53" s="20">
        <v>14</v>
      </c>
      <c r="G53" s="20">
        <v>0</v>
      </c>
      <c r="H53" s="20">
        <v>1</v>
      </c>
      <c r="I53" s="20">
        <v>0</v>
      </c>
      <c r="J53" s="20">
        <v>1</v>
      </c>
      <c r="K53" s="20">
        <v>0</v>
      </c>
      <c r="L53" s="20">
        <v>0</v>
      </c>
      <c r="M53" s="20">
        <v>1</v>
      </c>
      <c r="N53" s="20">
        <v>0</v>
      </c>
      <c r="O53" s="20">
        <v>1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50</v>
      </c>
      <c r="AC53" s="20">
        <v>0</v>
      </c>
      <c r="AD53" s="20">
        <v>36</v>
      </c>
      <c r="AE53" s="20">
        <v>14</v>
      </c>
      <c r="AF53" s="20">
        <v>0</v>
      </c>
    </row>
    <row r="54" spans="2:32" ht="20.100000000000001" customHeight="1" thickBot="1" x14ac:dyDescent="0.25">
      <c r="B54" s="4" t="s">
        <v>257</v>
      </c>
      <c r="C54" s="20">
        <v>187</v>
      </c>
      <c r="D54" s="20">
        <v>1</v>
      </c>
      <c r="E54" s="20">
        <v>118</v>
      </c>
      <c r="F54" s="20">
        <v>68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12</v>
      </c>
      <c r="N54" s="20">
        <v>0</v>
      </c>
      <c r="O54" s="20">
        <v>11</v>
      </c>
      <c r="P54" s="20">
        <v>1</v>
      </c>
      <c r="Q54" s="20">
        <v>0</v>
      </c>
      <c r="R54" s="20">
        <v>2</v>
      </c>
      <c r="S54" s="20">
        <v>0</v>
      </c>
      <c r="T54" s="20">
        <v>2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201</v>
      </c>
      <c r="AC54" s="20">
        <v>1</v>
      </c>
      <c r="AD54" s="20">
        <v>131</v>
      </c>
      <c r="AE54" s="20">
        <v>69</v>
      </c>
      <c r="AF54" s="20">
        <v>0</v>
      </c>
    </row>
    <row r="55" spans="2:32" ht="20.100000000000001" customHeight="1" thickBot="1" x14ac:dyDescent="0.25">
      <c r="B55" s="4" t="s">
        <v>258</v>
      </c>
      <c r="C55" s="20">
        <v>43</v>
      </c>
      <c r="D55" s="20">
        <v>0</v>
      </c>
      <c r="E55" s="20">
        <v>25</v>
      </c>
      <c r="F55" s="20">
        <v>18</v>
      </c>
      <c r="G55" s="20">
        <v>0</v>
      </c>
      <c r="H55" s="20">
        <v>1</v>
      </c>
      <c r="I55" s="20">
        <v>0</v>
      </c>
      <c r="J55" s="20">
        <v>0</v>
      </c>
      <c r="K55" s="20">
        <v>1</v>
      </c>
      <c r="L55" s="20">
        <v>0</v>
      </c>
      <c r="M55" s="20">
        <v>8</v>
      </c>
      <c r="N55" s="20">
        <v>0</v>
      </c>
      <c r="O55" s="20">
        <v>7</v>
      </c>
      <c r="P55" s="20">
        <v>1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52</v>
      </c>
      <c r="AC55" s="20">
        <v>0</v>
      </c>
      <c r="AD55" s="20">
        <v>32</v>
      </c>
      <c r="AE55" s="20">
        <v>20</v>
      </c>
      <c r="AF55" s="20">
        <v>0</v>
      </c>
    </row>
    <row r="56" spans="2:32" ht="20.100000000000001" customHeight="1" thickBot="1" x14ac:dyDescent="0.25">
      <c r="B56" s="4" t="s">
        <v>259</v>
      </c>
      <c r="C56" s="20">
        <v>102</v>
      </c>
      <c r="D56" s="20">
        <v>0</v>
      </c>
      <c r="E56" s="20">
        <v>76</v>
      </c>
      <c r="F56" s="20">
        <v>26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15</v>
      </c>
      <c r="N56" s="20">
        <v>0</v>
      </c>
      <c r="O56" s="20">
        <v>15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117</v>
      </c>
      <c r="AC56" s="20">
        <v>0</v>
      </c>
      <c r="AD56" s="20">
        <v>91</v>
      </c>
      <c r="AE56" s="20">
        <v>26</v>
      </c>
      <c r="AF56" s="20">
        <v>0</v>
      </c>
    </row>
    <row r="57" spans="2:32" ht="20.100000000000001" customHeight="1" thickBot="1" x14ac:dyDescent="0.25">
      <c r="B57" s="4" t="s">
        <v>260</v>
      </c>
      <c r="C57" s="20">
        <v>148</v>
      </c>
      <c r="D57" s="20">
        <v>0</v>
      </c>
      <c r="E57" s="20">
        <v>96</v>
      </c>
      <c r="F57" s="20">
        <v>52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5</v>
      </c>
      <c r="N57" s="20">
        <v>0</v>
      </c>
      <c r="O57" s="20">
        <v>5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153</v>
      </c>
      <c r="AC57" s="20">
        <v>0</v>
      </c>
      <c r="AD57" s="20">
        <v>101</v>
      </c>
      <c r="AE57" s="20">
        <v>52</v>
      </c>
      <c r="AF57" s="20">
        <v>0</v>
      </c>
    </row>
    <row r="58" spans="2:32" ht="20.100000000000001" customHeight="1" thickBot="1" x14ac:dyDescent="0.25">
      <c r="B58" s="4" t="s">
        <v>261</v>
      </c>
      <c r="C58" s="20">
        <v>1457</v>
      </c>
      <c r="D58" s="20">
        <v>11</v>
      </c>
      <c r="E58" s="20">
        <v>747</v>
      </c>
      <c r="F58" s="20">
        <v>699</v>
      </c>
      <c r="G58" s="20">
        <v>0</v>
      </c>
      <c r="H58" s="20">
        <v>8</v>
      </c>
      <c r="I58" s="20">
        <v>0</v>
      </c>
      <c r="J58" s="20">
        <v>4</v>
      </c>
      <c r="K58" s="20">
        <v>4</v>
      </c>
      <c r="L58" s="20">
        <v>0</v>
      </c>
      <c r="M58" s="20">
        <v>55</v>
      </c>
      <c r="N58" s="20">
        <v>0</v>
      </c>
      <c r="O58" s="20">
        <v>48</v>
      </c>
      <c r="P58" s="20">
        <v>7</v>
      </c>
      <c r="Q58" s="20">
        <v>0</v>
      </c>
      <c r="R58" s="20">
        <v>3</v>
      </c>
      <c r="S58" s="20">
        <v>0</v>
      </c>
      <c r="T58" s="20">
        <v>3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1523</v>
      </c>
      <c r="AC58" s="20">
        <v>11</v>
      </c>
      <c r="AD58" s="20">
        <v>802</v>
      </c>
      <c r="AE58" s="20">
        <v>710</v>
      </c>
      <c r="AF58" s="20">
        <v>0</v>
      </c>
    </row>
    <row r="59" spans="2:32" ht="20.100000000000001" customHeight="1" thickBot="1" x14ac:dyDescent="0.25">
      <c r="B59" s="4" t="s">
        <v>262</v>
      </c>
      <c r="C59" s="20">
        <v>395</v>
      </c>
      <c r="D59" s="20">
        <v>75</v>
      </c>
      <c r="E59" s="20">
        <v>273</v>
      </c>
      <c r="F59" s="20">
        <v>47</v>
      </c>
      <c r="G59" s="20">
        <v>0</v>
      </c>
      <c r="H59" s="20">
        <v>4</v>
      </c>
      <c r="I59" s="20">
        <v>0</v>
      </c>
      <c r="J59" s="20">
        <v>4</v>
      </c>
      <c r="K59" s="20">
        <v>0</v>
      </c>
      <c r="L59" s="20">
        <v>0</v>
      </c>
      <c r="M59" s="20">
        <v>30</v>
      </c>
      <c r="N59" s="20">
        <v>0</v>
      </c>
      <c r="O59" s="20">
        <v>30</v>
      </c>
      <c r="P59" s="20">
        <v>0</v>
      </c>
      <c r="Q59" s="20">
        <v>0</v>
      </c>
      <c r="R59" s="20">
        <v>1</v>
      </c>
      <c r="S59" s="20">
        <v>0</v>
      </c>
      <c r="T59" s="20">
        <v>1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430</v>
      </c>
      <c r="AC59" s="20">
        <v>75</v>
      </c>
      <c r="AD59" s="20">
        <v>308</v>
      </c>
      <c r="AE59" s="20">
        <v>47</v>
      </c>
      <c r="AF59" s="20">
        <v>0</v>
      </c>
    </row>
    <row r="60" spans="2:32" ht="20.100000000000001" customHeight="1" thickBot="1" x14ac:dyDescent="0.25">
      <c r="B60" s="4" t="s">
        <v>263</v>
      </c>
      <c r="C60" s="20">
        <v>89</v>
      </c>
      <c r="D60" s="20">
        <v>0</v>
      </c>
      <c r="E60" s="20">
        <v>71</v>
      </c>
      <c r="F60" s="20">
        <v>18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</v>
      </c>
      <c r="N60" s="20">
        <v>0</v>
      </c>
      <c r="O60" s="20">
        <v>1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90</v>
      </c>
      <c r="AC60" s="20">
        <v>0</v>
      </c>
      <c r="AD60" s="20">
        <v>72</v>
      </c>
      <c r="AE60" s="20">
        <v>18</v>
      </c>
      <c r="AF60" s="20">
        <v>0</v>
      </c>
    </row>
    <row r="61" spans="2:32" ht="20.100000000000001" customHeight="1" thickBot="1" x14ac:dyDescent="0.25">
      <c r="B61" s="4" t="s">
        <v>264</v>
      </c>
      <c r="C61" s="20">
        <v>40</v>
      </c>
      <c r="D61" s="20">
        <v>0</v>
      </c>
      <c r="E61" s="20">
        <v>18</v>
      </c>
      <c r="F61" s="20">
        <v>22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1</v>
      </c>
      <c r="N61" s="20">
        <v>0</v>
      </c>
      <c r="O61" s="20">
        <v>1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41</v>
      </c>
      <c r="AC61" s="20">
        <v>0</v>
      </c>
      <c r="AD61" s="20">
        <v>19</v>
      </c>
      <c r="AE61" s="20">
        <v>22</v>
      </c>
      <c r="AF61" s="20">
        <v>0</v>
      </c>
    </row>
    <row r="62" spans="2:32" ht="20.100000000000001" customHeight="1" thickBot="1" x14ac:dyDescent="0.25">
      <c r="B62" s="4" t="s">
        <v>265</v>
      </c>
      <c r="C62" s="20">
        <v>72</v>
      </c>
      <c r="D62" s="20">
        <v>0</v>
      </c>
      <c r="E62" s="20">
        <v>54</v>
      </c>
      <c r="F62" s="20">
        <v>18</v>
      </c>
      <c r="G62" s="20">
        <v>0</v>
      </c>
      <c r="H62" s="20">
        <v>1</v>
      </c>
      <c r="I62" s="20">
        <v>0</v>
      </c>
      <c r="J62" s="20">
        <v>1</v>
      </c>
      <c r="K62" s="20">
        <v>0</v>
      </c>
      <c r="L62" s="20">
        <v>0</v>
      </c>
      <c r="M62" s="20">
        <v>1</v>
      </c>
      <c r="N62" s="20">
        <v>0</v>
      </c>
      <c r="O62" s="20">
        <v>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74</v>
      </c>
      <c r="AC62" s="20">
        <v>0</v>
      </c>
      <c r="AD62" s="20">
        <v>56</v>
      </c>
      <c r="AE62" s="20">
        <v>18</v>
      </c>
      <c r="AF62" s="20">
        <v>0</v>
      </c>
    </row>
    <row r="63" spans="2:32" ht="20.100000000000001" customHeight="1" thickBot="1" x14ac:dyDescent="0.25">
      <c r="B63" s="4" t="s">
        <v>266</v>
      </c>
      <c r="C63" s="20">
        <v>66</v>
      </c>
      <c r="D63" s="20">
        <v>0</v>
      </c>
      <c r="E63" s="20">
        <v>37</v>
      </c>
      <c r="F63" s="20">
        <v>29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66</v>
      </c>
      <c r="AC63" s="20">
        <v>0</v>
      </c>
      <c r="AD63" s="20">
        <v>37</v>
      </c>
      <c r="AE63" s="20">
        <v>29</v>
      </c>
      <c r="AF63" s="20">
        <v>0</v>
      </c>
    </row>
    <row r="64" spans="2:32" ht="20.100000000000001" customHeight="1" thickBot="1" x14ac:dyDescent="0.25">
      <c r="B64" s="4" t="s">
        <v>267</v>
      </c>
      <c r="C64" s="20">
        <v>83</v>
      </c>
      <c r="D64" s="20">
        <v>0</v>
      </c>
      <c r="E64" s="20">
        <v>75</v>
      </c>
      <c r="F64" s="20">
        <v>8</v>
      </c>
      <c r="G64" s="20">
        <v>0</v>
      </c>
      <c r="H64" s="20">
        <v>3</v>
      </c>
      <c r="I64" s="20">
        <v>0</v>
      </c>
      <c r="J64" s="20">
        <v>3</v>
      </c>
      <c r="K64" s="20">
        <v>0</v>
      </c>
      <c r="L64" s="20">
        <v>0</v>
      </c>
      <c r="M64" s="20">
        <v>4</v>
      </c>
      <c r="N64" s="20">
        <v>0</v>
      </c>
      <c r="O64" s="20">
        <v>4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90</v>
      </c>
      <c r="AC64" s="20">
        <v>0</v>
      </c>
      <c r="AD64" s="20">
        <v>82</v>
      </c>
      <c r="AE64" s="20">
        <v>8</v>
      </c>
      <c r="AF64" s="20">
        <v>0</v>
      </c>
    </row>
    <row r="65" spans="2:32" ht="20.100000000000001" customHeight="1" thickBot="1" x14ac:dyDescent="0.25">
      <c r="B65" s="7" t="s">
        <v>22</v>
      </c>
      <c r="C65" s="9">
        <v>9685</v>
      </c>
      <c r="D65" s="9">
        <v>188</v>
      </c>
      <c r="E65" s="9">
        <v>6444</v>
      </c>
      <c r="F65" s="9">
        <v>3050</v>
      </c>
      <c r="G65" s="9">
        <v>3</v>
      </c>
      <c r="H65" s="9">
        <v>49</v>
      </c>
      <c r="I65" s="9">
        <v>1</v>
      </c>
      <c r="J65" s="9">
        <v>28</v>
      </c>
      <c r="K65" s="9">
        <v>20</v>
      </c>
      <c r="L65" s="9">
        <v>0</v>
      </c>
      <c r="M65" s="9">
        <v>391</v>
      </c>
      <c r="N65" s="9">
        <v>0</v>
      </c>
      <c r="O65" s="9">
        <v>365</v>
      </c>
      <c r="P65" s="9">
        <v>26</v>
      </c>
      <c r="Q65" s="9">
        <v>0</v>
      </c>
      <c r="R65" s="9">
        <v>132</v>
      </c>
      <c r="S65" s="9">
        <v>0</v>
      </c>
      <c r="T65" s="9">
        <v>129</v>
      </c>
      <c r="U65" s="9">
        <v>3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10257</v>
      </c>
      <c r="AC65" s="9">
        <v>189</v>
      </c>
      <c r="AD65" s="9">
        <v>6966</v>
      </c>
      <c r="AE65" s="9">
        <v>3099</v>
      </c>
      <c r="AF65" s="9">
        <v>3</v>
      </c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91" t="s">
        <v>61</v>
      </c>
      <c r="D12" s="91"/>
      <c r="E12" s="91"/>
      <c r="F12" s="91"/>
      <c r="G12" s="91"/>
      <c r="H12" s="91" t="s">
        <v>194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2:22" ht="39.75" customHeight="1" x14ac:dyDescent="0.2">
      <c r="C13" s="91"/>
      <c r="D13" s="91"/>
      <c r="E13" s="91"/>
      <c r="F13" s="91"/>
      <c r="G13" s="91"/>
      <c r="H13" s="91" t="s">
        <v>196</v>
      </c>
      <c r="I13" s="91"/>
      <c r="J13" s="91"/>
      <c r="K13" s="91"/>
      <c r="L13" s="93"/>
      <c r="M13" s="91" t="s">
        <v>197</v>
      </c>
      <c r="N13" s="91"/>
      <c r="O13" s="91"/>
      <c r="P13" s="91"/>
      <c r="Q13" s="93"/>
      <c r="R13" s="91" t="s">
        <v>198</v>
      </c>
      <c r="S13" s="91"/>
      <c r="T13" s="91"/>
      <c r="U13" s="91"/>
      <c r="V13" s="93"/>
    </row>
    <row r="14" spans="2:22" ht="45" customHeight="1" x14ac:dyDescent="0.2">
      <c r="C14" s="66" t="s">
        <v>189</v>
      </c>
      <c r="D14" s="66" t="s">
        <v>190</v>
      </c>
      <c r="E14" s="66" t="s">
        <v>199</v>
      </c>
      <c r="F14" s="66" t="s">
        <v>200</v>
      </c>
      <c r="G14" s="66" t="s">
        <v>193</v>
      </c>
      <c r="H14" s="66" t="s">
        <v>189</v>
      </c>
      <c r="I14" s="66" t="s">
        <v>190</v>
      </c>
      <c r="J14" s="66" t="s">
        <v>199</v>
      </c>
      <c r="K14" s="66" t="s">
        <v>200</v>
      </c>
      <c r="L14" s="66" t="s">
        <v>193</v>
      </c>
      <c r="M14" s="66" t="s">
        <v>189</v>
      </c>
      <c r="N14" s="66" t="s">
        <v>190</v>
      </c>
      <c r="O14" s="66" t="s">
        <v>199</v>
      </c>
      <c r="P14" s="66" t="s">
        <v>200</v>
      </c>
      <c r="Q14" s="66" t="s">
        <v>193</v>
      </c>
      <c r="R14" s="66" t="s">
        <v>189</v>
      </c>
      <c r="S14" s="66" t="s">
        <v>190</v>
      </c>
      <c r="T14" s="66" t="s">
        <v>199</v>
      </c>
      <c r="U14" s="66" t="s">
        <v>200</v>
      </c>
      <c r="V14" s="66" t="s">
        <v>193</v>
      </c>
    </row>
    <row r="15" spans="2:22" ht="20.100000000000001" customHeight="1" thickBot="1" x14ac:dyDescent="0.25">
      <c r="B15" s="3" t="s">
        <v>218</v>
      </c>
      <c r="C15" s="35">
        <f>IF('Órdenes según Instancia'!C15=0,"-",IF('Órdenes según Instancia'!AB15=0,"-",('Órdenes según Instancia'!C15/'Órdenes según Instancia'!AB15)))</f>
        <v>0.94460641399416911</v>
      </c>
      <c r="D15" s="35" t="str">
        <f>IF('Órdenes según Instancia'!H15=0,"-",IF('Órdenes según Instancia'!AB15=0,"-",('Órdenes según Instancia'!H15/'Órdenes según Instancia'!AB15)))</f>
        <v>-</v>
      </c>
      <c r="E15" s="35">
        <f>IF('Órdenes según Instancia'!M15=0,"-",IF('Órdenes según Instancia'!AB15=0,"-",('Órdenes según Instancia'!M15/'Órdenes según Instancia'!AB15)))</f>
        <v>4.9562682215743441E-2</v>
      </c>
      <c r="F15" s="35">
        <f>IF('Órdenes según Instancia'!R15=0,"-",IF('Órdenes según Instancia'!AB15=0,"-",('Órdenes según Instancia'!R15/'Órdenes según Instancia'!AB15)))</f>
        <v>5.8309037900874635E-3</v>
      </c>
      <c r="G15" s="35" t="str">
        <f>IF('Órdenes según Instancia'!W15=0,"-",IF('Órdenes según Instancia'!AB15=0,"-",('Órdenes según Instancia'!W15/'Órdenes según Instancia'!AB15)))</f>
        <v>-</v>
      </c>
      <c r="H15" s="35" t="str">
        <f>IF('Órdenes según Instancia'!D15=0,"-",IF('Órdenes según Instancia'!AC15=0,"-",('Órdenes según Instancia'!D15/'Órdenes según Instancia'!AC15)))</f>
        <v>-</v>
      </c>
      <c r="I15" s="35" t="str">
        <f>IF('Órdenes según Instancia'!I15=0,"-",IF('Órdenes según Instancia'!AC15=0,"-",('Órdenes según Instancia'!I15/'Órdenes según Instancia'!AC15)))</f>
        <v>-</v>
      </c>
      <c r="J15" s="35" t="str">
        <f>IF('Órdenes según Instancia'!N15=0,"-",IF('Órdenes según Instancia'!AC15=0,"-",('Órdenes según Instancia'!N15/'Órdenes según Instancia'!AC15)))</f>
        <v>-</v>
      </c>
      <c r="K15" s="35" t="str">
        <f>IF('Órdenes según Instancia'!S15=0,"-",IF('Órdenes según Instancia'!AC15=0,"-",('Órdenes según Instancia'!S15/'Órdenes según Instancia'!AC15)))</f>
        <v>-</v>
      </c>
      <c r="L15" s="35" t="str">
        <f>IF('Órdenes según Instancia'!X15=0,"-",IF('Órdenes según Instancia'!AC15=0,"-",('Órdenes según Instancia'!X15/'Órdenes según Instancia'!AC15)))</f>
        <v>-</v>
      </c>
      <c r="M15" s="35">
        <f>IF('Órdenes según Instancia'!E15=0,"-",IF('Órdenes según Instancia'!AD15=0,"-",('Órdenes según Instancia'!E15/'Órdenes según Instancia'!AD15)))</f>
        <v>0.94224924012158051</v>
      </c>
      <c r="N15" s="35" t="str">
        <f>IF('Órdenes según Instancia'!J15=0,"-",IF('Órdenes según Instancia'!AD15=0,"-",('Órdenes según Instancia'!J15/'Órdenes según Instancia'!AD15)))</f>
        <v>-</v>
      </c>
      <c r="O15" s="35">
        <f>IF('Órdenes según Instancia'!O15=0,"-",IF('Órdenes según Instancia'!AD15=0,"-",('Órdenes según Instancia'!O15/'Órdenes según Instancia'!AD15)))</f>
        <v>5.1671732522796353E-2</v>
      </c>
      <c r="P15" s="35">
        <f>IF('Órdenes según Instancia'!T15=0,"-",IF('Órdenes según Instancia'!AD15=0,"-",('Órdenes según Instancia'!T15/'Órdenes según Instancia'!AD15)))</f>
        <v>6.0790273556231003E-3</v>
      </c>
      <c r="Q15" s="35" t="str">
        <f>IF('Órdenes según Instancia'!Y15=0,"-",IF('Órdenes según Instancia'!AD15=0,"-",('Órdenes según Instancia'!Y15/'Órdenes según Instancia'!AD15)))</f>
        <v>-</v>
      </c>
      <c r="R15" s="35">
        <f>IF('Órdenes según Instancia'!F15=0,"-",IF('Órdenes según Instancia'!AE15=0,"-",('Órdenes según Instancia'!F15/'Órdenes según Instancia'!AE15)))</f>
        <v>1</v>
      </c>
      <c r="S15" s="35" t="str">
        <f>IF('Órdenes según Instancia'!K15=0,"-",IF('Órdenes según Instancia'!AE15=0,"-",('Órdenes según Instancia'!K15/'Órdenes según Instancia'!AE15)))</f>
        <v>-</v>
      </c>
      <c r="T15" s="35" t="str">
        <f>IF('Órdenes según Instancia'!P15=0,"-",IF('Órdenes según Instancia'!AE15=0,"-",('Órdenes según Instancia'!P15/'Órdenes según Instancia'!AE15)))</f>
        <v>-</v>
      </c>
      <c r="U15" s="35" t="str">
        <f>IF('Órdenes según Instancia'!U15=0,"-",IF('Órdenes según Instancia'!AE15=0,"-",('Órdenes según Instancia'!U15/('Órdenes según Instancia'!AE15))))</f>
        <v>-</v>
      </c>
      <c r="V15" s="35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219</v>
      </c>
      <c r="C16" s="35">
        <f>IF('Órdenes según Instancia'!C16=0,"-",IF('Órdenes según Instancia'!AB16=0,"-",('Órdenes según Instancia'!C16/'Órdenes según Instancia'!AB16)))</f>
        <v>0.9214501510574018</v>
      </c>
      <c r="D16" s="35" t="str">
        <f>IF('Órdenes según Instancia'!H16=0,"-",IF('Órdenes según Instancia'!AB16=0,"-",('Órdenes según Instancia'!H16/'Órdenes según Instancia'!AB16)))</f>
        <v>-</v>
      </c>
      <c r="E16" s="35">
        <f>IF('Órdenes según Instancia'!M16=0,"-",IF('Órdenes según Instancia'!AB16=0,"-",('Órdenes según Instancia'!M16/'Órdenes según Instancia'!AB16)))</f>
        <v>5.1359516616314202E-2</v>
      </c>
      <c r="F16" s="35">
        <f>IF('Órdenes según Instancia'!R16=0,"-",IF('Órdenes según Instancia'!AB16=0,"-",('Órdenes según Instancia'!R16/'Órdenes según Instancia'!AB16)))</f>
        <v>2.7190332326283987E-2</v>
      </c>
      <c r="G16" s="35" t="str">
        <f>IF('Órdenes según Instancia'!W16=0,"-",IF('Órdenes según Instancia'!AB16=0,"-",('Órdenes según Instancia'!W16/'Órdenes según Instancia'!AB16)))</f>
        <v>-</v>
      </c>
      <c r="H16" s="35" t="str">
        <f>IF('Órdenes según Instancia'!D16=0,"-",IF('Órdenes según Instancia'!AC16=0,"-",('Órdenes según Instancia'!D16/'Órdenes según Instancia'!AC16)))</f>
        <v>-</v>
      </c>
      <c r="I16" s="35" t="str">
        <f>IF('Órdenes según Instancia'!I16=0,"-",IF('Órdenes según Instancia'!AC16=0,"-",('Órdenes según Instancia'!I16/'Órdenes según Instancia'!AC16)))</f>
        <v>-</v>
      </c>
      <c r="J16" s="35" t="str">
        <f>IF('Órdenes según Instancia'!N16=0,"-",IF('Órdenes según Instancia'!AC16=0,"-",('Órdenes según Instancia'!N16/'Órdenes según Instancia'!AC16)))</f>
        <v>-</v>
      </c>
      <c r="K16" s="35" t="str">
        <f>IF('Órdenes según Instancia'!S16=0,"-",IF('Órdenes según Instancia'!AC16=0,"-",('Órdenes según Instancia'!S16/'Órdenes según Instancia'!AC16)))</f>
        <v>-</v>
      </c>
      <c r="L16" s="35" t="str">
        <f>IF('Órdenes según Instancia'!X16=0,"-",IF('Órdenes según Instancia'!AC16=0,"-",('Órdenes según Instancia'!X16/'Órdenes según Instancia'!AC16)))</f>
        <v>-</v>
      </c>
      <c r="M16" s="35">
        <f>IF('Órdenes según Instancia'!E16=0,"-",IF('Órdenes según Instancia'!AD16=0,"-",('Órdenes según Instancia'!E16/'Órdenes según Instancia'!AD16)))</f>
        <v>0.90877192982456145</v>
      </c>
      <c r="N16" s="35" t="str">
        <f>IF('Órdenes según Instancia'!J16=0,"-",IF('Órdenes según Instancia'!AD16=0,"-",('Órdenes según Instancia'!J16/'Órdenes según Instancia'!AD16)))</f>
        <v>-</v>
      </c>
      <c r="O16" s="35">
        <f>IF('Órdenes según Instancia'!O16=0,"-",IF('Órdenes según Instancia'!AD16=0,"-",('Órdenes según Instancia'!O16/'Órdenes según Instancia'!AD16)))</f>
        <v>5.9649122807017542E-2</v>
      </c>
      <c r="P16" s="35">
        <f>IF('Órdenes según Instancia'!T16=0,"-",IF('Órdenes según Instancia'!AD16=0,"-",('Órdenes según Instancia'!T16/'Órdenes según Instancia'!AD16)))</f>
        <v>3.1578947368421054E-2</v>
      </c>
      <c r="Q16" s="35" t="str">
        <f>IF('Órdenes según Instancia'!Y16=0,"-",IF('Órdenes según Instancia'!AD16=0,"-",('Órdenes según Instancia'!Y16/'Órdenes según Instancia'!AD16)))</f>
        <v>-</v>
      </c>
      <c r="R16" s="35">
        <f>IF('Órdenes según Instancia'!F16=0,"-",IF('Órdenes según Instancia'!AE16=0,"-",('Órdenes según Instancia'!F16/'Órdenes según Instancia'!AE16)))</f>
        <v>1</v>
      </c>
      <c r="S16" s="35" t="str">
        <f>IF('Órdenes según Instancia'!K16=0,"-",IF('Órdenes según Instancia'!AE16=0,"-",('Órdenes según Instancia'!K16/'Órdenes según Instancia'!AE16)))</f>
        <v>-</v>
      </c>
      <c r="T16" s="35" t="str">
        <f>IF('Órdenes según Instancia'!P16=0,"-",IF('Órdenes según Instancia'!AE16=0,"-",('Órdenes según Instancia'!P16/'Órdenes según Instancia'!AE16)))</f>
        <v>-</v>
      </c>
      <c r="U16" s="35" t="str">
        <f>IF('Órdenes según Instancia'!U16=0,"-",IF('Órdenes según Instancia'!AE16=0,"-",('Órdenes según Instancia'!U16/('Órdenes según Instancia'!AE16))))</f>
        <v>-</v>
      </c>
      <c r="V16" s="35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220</v>
      </c>
      <c r="C17" s="35">
        <f>IF('Órdenes según Instancia'!C17=0,"-",IF('Órdenes según Instancia'!AB17=0,"-",('Órdenes según Instancia'!C17/'Órdenes según Instancia'!AB17)))</f>
        <v>0.96226415094339623</v>
      </c>
      <c r="D17" s="35" t="str">
        <f>IF('Órdenes según Instancia'!H17=0,"-",IF('Órdenes según Instancia'!AB17=0,"-",('Órdenes según Instancia'!H17/'Órdenes según Instancia'!AB17)))</f>
        <v>-</v>
      </c>
      <c r="E17" s="35">
        <f>IF('Órdenes según Instancia'!M17=0,"-",IF('Órdenes según Instancia'!AB17=0,"-",('Órdenes según Instancia'!M17/'Órdenes según Instancia'!AB17)))</f>
        <v>9.433962264150943E-3</v>
      </c>
      <c r="F17" s="35">
        <f>IF('Órdenes según Instancia'!R17=0,"-",IF('Órdenes según Instancia'!AB17=0,"-",('Órdenes según Instancia'!R17/'Órdenes según Instancia'!AB17)))</f>
        <v>2.8301886792452831E-2</v>
      </c>
      <c r="G17" s="35" t="str">
        <f>IF('Órdenes según Instancia'!W17=0,"-",IF('Órdenes según Instancia'!AB17=0,"-",('Órdenes según Instancia'!W17/'Órdenes según Instancia'!AB17)))</f>
        <v>-</v>
      </c>
      <c r="H17" s="35" t="str">
        <f>IF('Órdenes según Instancia'!D17=0,"-",IF('Órdenes según Instancia'!AC17=0,"-",('Órdenes según Instancia'!D17/'Órdenes según Instancia'!AC17)))</f>
        <v>-</v>
      </c>
      <c r="I17" s="35" t="str">
        <f>IF('Órdenes según Instancia'!I17=0,"-",IF('Órdenes según Instancia'!AC17=0,"-",('Órdenes según Instancia'!I17/'Órdenes según Instancia'!AC17)))</f>
        <v>-</v>
      </c>
      <c r="J17" s="35" t="str">
        <f>IF('Órdenes según Instancia'!N17=0,"-",IF('Órdenes según Instancia'!AC17=0,"-",('Órdenes según Instancia'!N17/'Órdenes según Instancia'!AC17)))</f>
        <v>-</v>
      </c>
      <c r="K17" s="35" t="str">
        <f>IF('Órdenes según Instancia'!S17=0,"-",IF('Órdenes según Instancia'!AC17=0,"-",('Órdenes según Instancia'!S17/'Órdenes según Instancia'!AC17)))</f>
        <v>-</v>
      </c>
      <c r="L17" s="35" t="str">
        <f>IF('Órdenes según Instancia'!X17=0,"-",IF('Órdenes según Instancia'!AC17=0,"-",('Órdenes según Instancia'!X17/'Órdenes según Instancia'!AC17)))</f>
        <v>-</v>
      </c>
      <c r="M17" s="35">
        <f>IF('Órdenes según Instancia'!E17=0,"-",IF('Órdenes según Instancia'!AD17=0,"-",('Órdenes según Instancia'!E17/'Órdenes según Instancia'!AD17)))</f>
        <v>0.9550561797752809</v>
      </c>
      <c r="N17" s="35" t="str">
        <f>IF('Órdenes según Instancia'!J17=0,"-",IF('Órdenes según Instancia'!AD17=0,"-",('Órdenes según Instancia'!J17/'Órdenes según Instancia'!AD17)))</f>
        <v>-</v>
      </c>
      <c r="O17" s="35">
        <f>IF('Órdenes según Instancia'!O17=0,"-",IF('Órdenes según Instancia'!AD17=0,"-",('Órdenes según Instancia'!O17/'Órdenes según Instancia'!AD17)))</f>
        <v>1.1235955056179775E-2</v>
      </c>
      <c r="P17" s="35">
        <f>IF('Órdenes según Instancia'!T17=0,"-",IF('Órdenes según Instancia'!AD17=0,"-",('Órdenes según Instancia'!T17/'Órdenes según Instancia'!AD17)))</f>
        <v>3.3707865168539325E-2</v>
      </c>
      <c r="Q17" s="35" t="str">
        <f>IF('Órdenes según Instancia'!Y17=0,"-",IF('Órdenes según Instancia'!AD17=0,"-",('Órdenes según Instancia'!Y17/'Órdenes según Instancia'!AD17)))</f>
        <v>-</v>
      </c>
      <c r="R17" s="35">
        <f>IF('Órdenes según Instancia'!F17=0,"-",IF('Órdenes según Instancia'!AE17=0,"-",('Órdenes según Instancia'!F17/'Órdenes según Instancia'!AE17)))</f>
        <v>1</v>
      </c>
      <c r="S17" s="35" t="str">
        <f>IF('Órdenes según Instancia'!K17=0,"-",IF('Órdenes según Instancia'!AE17=0,"-",('Órdenes según Instancia'!K17/'Órdenes según Instancia'!AE17)))</f>
        <v>-</v>
      </c>
      <c r="T17" s="35" t="str">
        <f>IF('Órdenes según Instancia'!P17=0,"-",IF('Órdenes según Instancia'!AE17=0,"-",('Órdenes según Instancia'!P17/'Órdenes según Instancia'!AE17)))</f>
        <v>-</v>
      </c>
      <c r="U17" s="35" t="str">
        <f>IF('Órdenes según Instancia'!U17=0,"-",IF('Órdenes según Instancia'!AE17=0,"-",('Órdenes según Instancia'!U17/('Órdenes según Instancia'!AE17))))</f>
        <v>-</v>
      </c>
      <c r="V17" s="35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221</v>
      </c>
      <c r="C18" s="35">
        <f>IF('Órdenes según Instancia'!C18=0,"-",IF('Órdenes según Instancia'!AB18=0,"-",('Órdenes según Instancia'!C18/'Órdenes según Instancia'!AB18)))</f>
        <v>0.76333333333333331</v>
      </c>
      <c r="D18" s="35" t="str">
        <f>IF('Órdenes según Instancia'!H18=0,"-",IF('Órdenes según Instancia'!AB18=0,"-",('Órdenes según Instancia'!H18/'Órdenes según Instancia'!AB18)))</f>
        <v>-</v>
      </c>
      <c r="E18" s="35">
        <f>IF('Órdenes según Instancia'!M18=0,"-",IF('Órdenes según Instancia'!AB18=0,"-",('Órdenes según Instancia'!M18/'Órdenes según Instancia'!AB18)))</f>
        <v>0.16666666666666666</v>
      </c>
      <c r="F18" s="35">
        <f>IF('Órdenes según Instancia'!R18=0,"-",IF('Órdenes según Instancia'!AB18=0,"-",('Órdenes según Instancia'!R18/'Órdenes según Instancia'!AB18)))</f>
        <v>7.0000000000000007E-2</v>
      </c>
      <c r="G18" s="35" t="str">
        <f>IF('Órdenes según Instancia'!W18=0,"-",IF('Órdenes según Instancia'!AB18=0,"-",('Órdenes según Instancia'!W18/'Órdenes según Instancia'!AB18)))</f>
        <v>-</v>
      </c>
      <c r="H18" s="35" t="str">
        <f>IF('Órdenes según Instancia'!D18=0,"-",IF('Órdenes según Instancia'!AC18=0,"-",('Órdenes según Instancia'!D18/'Órdenes según Instancia'!AC18)))</f>
        <v>-</v>
      </c>
      <c r="I18" s="35" t="str">
        <f>IF('Órdenes según Instancia'!I18=0,"-",IF('Órdenes según Instancia'!AC18=0,"-",('Órdenes según Instancia'!I18/'Órdenes según Instancia'!AC18)))</f>
        <v>-</v>
      </c>
      <c r="J18" s="35" t="str">
        <f>IF('Órdenes según Instancia'!N18=0,"-",IF('Órdenes según Instancia'!AC18=0,"-",('Órdenes según Instancia'!N18/'Órdenes según Instancia'!AC18)))</f>
        <v>-</v>
      </c>
      <c r="K18" s="35" t="str">
        <f>IF('Órdenes según Instancia'!S18=0,"-",IF('Órdenes según Instancia'!AC18=0,"-",('Órdenes según Instancia'!S18/'Órdenes según Instancia'!AC18)))</f>
        <v>-</v>
      </c>
      <c r="L18" s="35" t="str">
        <f>IF('Órdenes según Instancia'!X18=0,"-",IF('Órdenes según Instancia'!AC18=0,"-",('Órdenes según Instancia'!X18/'Órdenes según Instancia'!AC18)))</f>
        <v>-</v>
      </c>
      <c r="M18" s="35">
        <f>IF('Órdenes según Instancia'!E18=0,"-",IF('Órdenes según Instancia'!AD18=0,"-",('Órdenes según Instancia'!E18/'Órdenes según Instancia'!AD18)))</f>
        <v>0.75767918088737196</v>
      </c>
      <c r="N18" s="35" t="str">
        <f>IF('Órdenes según Instancia'!J18=0,"-",IF('Órdenes según Instancia'!AD18=0,"-",('Órdenes según Instancia'!J18/'Órdenes según Instancia'!AD18)))</f>
        <v>-</v>
      </c>
      <c r="O18" s="35">
        <f>IF('Órdenes según Instancia'!O18=0,"-",IF('Órdenes según Instancia'!AD18=0,"-",('Órdenes según Instancia'!O18/'Órdenes según Instancia'!AD18)))</f>
        <v>0.17064846416382254</v>
      </c>
      <c r="P18" s="35">
        <f>IF('Órdenes según Instancia'!T18=0,"-",IF('Órdenes según Instancia'!AD18=0,"-",('Órdenes según Instancia'!T18/'Órdenes según Instancia'!AD18)))</f>
        <v>7.1672354948805458E-2</v>
      </c>
      <c r="Q18" s="35" t="str">
        <f>IF('Órdenes según Instancia'!Y18=0,"-",IF('Órdenes según Instancia'!AD18=0,"-",('Órdenes según Instancia'!Y18/'Órdenes según Instancia'!AD18)))</f>
        <v>-</v>
      </c>
      <c r="R18" s="35">
        <f>IF('Órdenes según Instancia'!F18=0,"-",IF('Órdenes según Instancia'!AE18=0,"-",('Órdenes según Instancia'!F18/'Órdenes según Instancia'!AE18)))</f>
        <v>1</v>
      </c>
      <c r="S18" s="35" t="str">
        <f>IF('Órdenes según Instancia'!K18=0,"-",IF('Órdenes según Instancia'!AE18=0,"-",('Órdenes según Instancia'!K18/'Órdenes según Instancia'!AE18)))</f>
        <v>-</v>
      </c>
      <c r="T18" s="35" t="str">
        <f>IF('Órdenes según Instancia'!P18=0,"-",IF('Órdenes según Instancia'!AE18=0,"-",('Órdenes según Instancia'!P18/'Órdenes según Instancia'!AE18)))</f>
        <v>-</v>
      </c>
      <c r="U18" s="35" t="str">
        <f>IF('Órdenes según Instancia'!U18=0,"-",IF('Órdenes según Instancia'!AE18=0,"-",('Órdenes según Instancia'!U18/('Órdenes según Instancia'!AE18))))</f>
        <v>-</v>
      </c>
      <c r="V18" s="35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222</v>
      </c>
      <c r="C19" s="35">
        <f>IF('Órdenes según Instancia'!C19=0,"-",IF('Órdenes según Instancia'!AB19=0,"-",('Órdenes según Instancia'!C19/'Órdenes según Instancia'!AB19)))</f>
        <v>0.9943820224719101</v>
      </c>
      <c r="D19" s="35">
        <f>IF('Órdenes según Instancia'!H19=0,"-",IF('Órdenes según Instancia'!AB19=0,"-",('Órdenes según Instancia'!H19/'Órdenes según Instancia'!AB19)))</f>
        <v>5.6179775280898875E-3</v>
      </c>
      <c r="E19" s="35" t="str">
        <f>IF('Órdenes según Instancia'!M19=0,"-",IF('Órdenes según Instancia'!AB19=0,"-",('Órdenes según Instancia'!M19/'Órdenes según Instancia'!AB19)))</f>
        <v>-</v>
      </c>
      <c r="F19" s="35" t="str">
        <f>IF('Órdenes según Instancia'!R19=0,"-",IF('Órdenes según Instancia'!AB19=0,"-",('Órdenes según Instancia'!R19/'Órdenes según Instancia'!AB19)))</f>
        <v>-</v>
      </c>
      <c r="G19" s="35" t="str">
        <f>IF('Órdenes según Instancia'!W19=0,"-",IF('Órdenes según Instancia'!AB19=0,"-",('Órdenes según Instancia'!W19/'Órdenes según Instancia'!AB19)))</f>
        <v>-</v>
      </c>
      <c r="H19" s="35" t="str">
        <f>IF('Órdenes según Instancia'!D19=0,"-",IF('Órdenes según Instancia'!AC19=0,"-",('Órdenes según Instancia'!D19/'Órdenes según Instancia'!AC19)))</f>
        <v>-</v>
      </c>
      <c r="I19" s="35" t="str">
        <f>IF('Órdenes según Instancia'!I19=0,"-",IF('Órdenes según Instancia'!AC19=0,"-",('Órdenes según Instancia'!I19/'Órdenes según Instancia'!AC19)))</f>
        <v>-</v>
      </c>
      <c r="J19" s="35" t="str">
        <f>IF('Órdenes según Instancia'!N19=0,"-",IF('Órdenes según Instancia'!AC19=0,"-",('Órdenes según Instancia'!N19/'Órdenes según Instancia'!AC19)))</f>
        <v>-</v>
      </c>
      <c r="K19" s="35" t="str">
        <f>IF('Órdenes según Instancia'!S19=0,"-",IF('Órdenes según Instancia'!AC19=0,"-",('Órdenes según Instancia'!S19/'Órdenes según Instancia'!AC19)))</f>
        <v>-</v>
      </c>
      <c r="L19" s="35" t="str">
        <f>IF('Órdenes según Instancia'!X19=0,"-",IF('Órdenes según Instancia'!AC19=0,"-",('Órdenes según Instancia'!X19/'Órdenes según Instancia'!AC19)))</f>
        <v>-</v>
      </c>
      <c r="M19" s="35">
        <f>IF('Órdenes según Instancia'!E19=0,"-",IF('Órdenes según Instancia'!AD19=0,"-",('Órdenes según Instancia'!E19/'Órdenes según Instancia'!AD19)))</f>
        <v>0.99285714285714288</v>
      </c>
      <c r="N19" s="35">
        <f>IF('Órdenes según Instancia'!J19=0,"-",IF('Órdenes según Instancia'!AD19=0,"-",('Órdenes según Instancia'!J19/'Órdenes según Instancia'!AD19)))</f>
        <v>7.1428571428571426E-3</v>
      </c>
      <c r="O19" s="35" t="str">
        <f>IF('Órdenes según Instancia'!O19=0,"-",IF('Órdenes según Instancia'!AD19=0,"-",('Órdenes según Instancia'!O19/'Órdenes según Instancia'!AD19)))</f>
        <v>-</v>
      </c>
      <c r="P19" s="35" t="str">
        <f>IF('Órdenes según Instancia'!T19=0,"-",IF('Órdenes según Instancia'!AD19=0,"-",('Órdenes según Instancia'!T19/'Órdenes según Instancia'!AD19)))</f>
        <v>-</v>
      </c>
      <c r="Q19" s="35" t="str">
        <f>IF('Órdenes según Instancia'!Y19=0,"-",IF('Órdenes según Instancia'!AD19=0,"-",('Órdenes según Instancia'!Y19/'Órdenes según Instancia'!AD19)))</f>
        <v>-</v>
      </c>
      <c r="R19" s="35">
        <f>IF('Órdenes según Instancia'!F19=0,"-",IF('Órdenes según Instancia'!AE19=0,"-",('Órdenes según Instancia'!F19/'Órdenes según Instancia'!AE19)))</f>
        <v>1</v>
      </c>
      <c r="S19" s="35" t="str">
        <f>IF('Órdenes según Instancia'!K19=0,"-",IF('Órdenes según Instancia'!AE19=0,"-",('Órdenes según Instancia'!K19/'Órdenes según Instancia'!AE19)))</f>
        <v>-</v>
      </c>
      <c r="T19" s="35" t="str">
        <f>IF('Órdenes según Instancia'!P19=0,"-",IF('Órdenes según Instancia'!AE19=0,"-",('Órdenes según Instancia'!P19/'Órdenes según Instancia'!AE19)))</f>
        <v>-</v>
      </c>
      <c r="U19" s="35" t="str">
        <f>IF('Órdenes según Instancia'!U19=0,"-",IF('Órdenes según Instancia'!AE19=0,"-",('Órdenes según Instancia'!U19/('Órdenes según Instancia'!AE19))))</f>
        <v>-</v>
      </c>
      <c r="V19" s="35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223</v>
      </c>
      <c r="C20" s="35">
        <f>IF('Órdenes según Instancia'!C20=0,"-",IF('Órdenes según Instancia'!AB20=0,"-",('Órdenes según Instancia'!C20/'Órdenes según Instancia'!AB20)))</f>
        <v>0.90769230769230769</v>
      </c>
      <c r="D20" s="35" t="str">
        <f>IF('Órdenes según Instancia'!H20=0,"-",IF('Órdenes según Instancia'!AB20=0,"-",('Órdenes según Instancia'!H20/'Órdenes según Instancia'!AB20)))</f>
        <v>-</v>
      </c>
      <c r="E20" s="35">
        <f>IF('Órdenes según Instancia'!M20=0,"-",IF('Órdenes según Instancia'!AB20=0,"-",('Órdenes según Instancia'!M20/'Órdenes según Instancia'!AB20)))</f>
        <v>1.5384615384615385E-2</v>
      </c>
      <c r="F20" s="35">
        <f>IF('Órdenes según Instancia'!R20=0,"-",IF('Órdenes según Instancia'!AB20=0,"-",('Órdenes según Instancia'!R20/'Órdenes según Instancia'!AB20)))</f>
        <v>7.6923076923076927E-2</v>
      </c>
      <c r="G20" s="35" t="str">
        <f>IF('Órdenes según Instancia'!W20=0,"-",IF('Órdenes según Instancia'!AB20=0,"-",('Órdenes según Instancia'!W20/'Órdenes según Instancia'!AB20)))</f>
        <v>-</v>
      </c>
      <c r="H20" s="35">
        <f>IF('Órdenes según Instancia'!D20=0,"-",IF('Órdenes según Instancia'!AC20=0,"-",('Órdenes según Instancia'!D20/'Órdenes según Instancia'!AC20)))</f>
        <v>1</v>
      </c>
      <c r="I20" s="35" t="str">
        <f>IF('Órdenes según Instancia'!I20=0,"-",IF('Órdenes según Instancia'!AC20=0,"-",('Órdenes según Instancia'!I20/'Órdenes según Instancia'!AC20)))</f>
        <v>-</v>
      </c>
      <c r="J20" s="35" t="str">
        <f>IF('Órdenes según Instancia'!N20=0,"-",IF('Órdenes según Instancia'!AC20=0,"-",('Órdenes según Instancia'!N20/'Órdenes según Instancia'!AC20)))</f>
        <v>-</v>
      </c>
      <c r="K20" s="35" t="str">
        <f>IF('Órdenes según Instancia'!S20=0,"-",IF('Órdenes según Instancia'!AC20=0,"-",('Órdenes según Instancia'!S20/'Órdenes según Instancia'!AC20)))</f>
        <v>-</v>
      </c>
      <c r="L20" s="35" t="str">
        <f>IF('Órdenes según Instancia'!X20=0,"-",IF('Órdenes según Instancia'!AC20=0,"-",('Órdenes según Instancia'!X20/'Órdenes según Instancia'!AC20)))</f>
        <v>-</v>
      </c>
      <c r="M20" s="35">
        <f>IF('Órdenes según Instancia'!E20=0,"-",IF('Órdenes según Instancia'!AD20=0,"-",('Órdenes según Instancia'!E20/'Órdenes según Instancia'!AD20)))</f>
        <v>0.8928571428571429</v>
      </c>
      <c r="N20" s="35" t="str">
        <f>IF('Órdenes según Instancia'!J20=0,"-",IF('Órdenes según Instancia'!AD20=0,"-",('Órdenes según Instancia'!J20/'Órdenes según Instancia'!AD20)))</f>
        <v>-</v>
      </c>
      <c r="O20" s="35">
        <f>IF('Órdenes según Instancia'!O20=0,"-",IF('Órdenes según Instancia'!AD20=0,"-",('Órdenes según Instancia'!O20/'Órdenes según Instancia'!AD20)))</f>
        <v>1.7857142857142856E-2</v>
      </c>
      <c r="P20" s="35">
        <f>IF('Órdenes según Instancia'!T20=0,"-",IF('Órdenes según Instancia'!AD20=0,"-",('Órdenes según Instancia'!T20/'Órdenes según Instancia'!AD20)))</f>
        <v>8.9285714285714288E-2</v>
      </c>
      <c r="Q20" s="35" t="str">
        <f>IF('Órdenes según Instancia'!Y20=0,"-",IF('Órdenes según Instancia'!AD20=0,"-",('Órdenes según Instancia'!Y20/'Órdenes según Instancia'!AD20)))</f>
        <v>-</v>
      </c>
      <c r="R20" s="35">
        <f>IF('Órdenes según Instancia'!F20=0,"-",IF('Órdenes según Instancia'!AE20=0,"-",('Órdenes según Instancia'!F20/'Órdenes según Instancia'!AE20)))</f>
        <v>1</v>
      </c>
      <c r="S20" s="35" t="str">
        <f>IF('Órdenes según Instancia'!K20=0,"-",IF('Órdenes según Instancia'!AE20=0,"-",('Órdenes según Instancia'!K20/'Órdenes según Instancia'!AE20)))</f>
        <v>-</v>
      </c>
      <c r="T20" s="35" t="str">
        <f>IF('Órdenes según Instancia'!P20=0,"-",IF('Órdenes según Instancia'!AE20=0,"-",('Órdenes según Instancia'!P20/'Órdenes según Instancia'!AE20)))</f>
        <v>-</v>
      </c>
      <c r="U20" s="35" t="str">
        <f>IF('Órdenes según Instancia'!U20=0,"-",IF('Órdenes según Instancia'!AE20=0,"-",('Órdenes según Instancia'!U20/('Órdenes según Instancia'!AE20))))</f>
        <v>-</v>
      </c>
      <c r="V20" s="35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224</v>
      </c>
      <c r="C21" s="35">
        <f>IF('Órdenes según Instancia'!C21=0,"-",IF('Órdenes según Instancia'!AB21=0,"-",('Órdenes según Instancia'!C21/'Órdenes según Instancia'!AB21)))</f>
        <v>0.86493506493506489</v>
      </c>
      <c r="D21" s="35" t="str">
        <f>IF('Órdenes según Instancia'!H21=0,"-",IF('Órdenes según Instancia'!AB21=0,"-",('Órdenes según Instancia'!H21/'Órdenes según Instancia'!AB21)))</f>
        <v>-</v>
      </c>
      <c r="E21" s="35">
        <f>IF('Órdenes según Instancia'!M21=0,"-",IF('Órdenes según Instancia'!AB21=0,"-",('Órdenes según Instancia'!M21/'Órdenes según Instancia'!AB21)))</f>
        <v>0.11168831168831168</v>
      </c>
      <c r="F21" s="35">
        <f>IF('Órdenes según Instancia'!R21=0,"-",IF('Órdenes según Instancia'!AB21=0,"-",('Órdenes según Instancia'!R21/'Órdenes según Instancia'!AB21)))</f>
        <v>2.3376623376623377E-2</v>
      </c>
      <c r="G21" s="35" t="str">
        <f>IF('Órdenes según Instancia'!W21=0,"-",IF('Órdenes según Instancia'!AB21=0,"-",('Órdenes según Instancia'!W21/'Órdenes según Instancia'!AB21)))</f>
        <v>-</v>
      </c>
      <c r="H21" s="35" t="str">
        <f>IF('Órdenes según Instancia'!D21=0,"-",IF('Órdenes según Instancia'!AC21=0,"-",('Órdenes según Instancia'!D21/'Órdenes según Instancia'!AC21)))</f>
        <v>-</v>
      </c>
      <c r="I21" s="35" t="str">
        <f>IF('Órdenes según Instancia'!I21=0,"-",IF('Órdenes según Instancia'!AC21=0,"-",('Órdenes según Instancia'!I21/'Órdenes según Instancia'!AC21)))</f>
        <v>-</v>
      </c>
      <c r="J21" s="35" t="str">
        <f>IF('Órdenes según Instancia'!N21=0,"-",IF('Órdenes según Instancia'!AC21=0,"-",('Órdenes según Instancia'!N21/'Órdenes según Instancia'!AC21)))</f>
        <v>-</v>
      </c>
      <c r="K21" s="35" t="str">
        <f>IF('Órdenes según Instancia'!S21=0,"-",IF('Órdenes según Instancia'!AC21=0,"-",('Órdenes según Instancia'!S21/'Órdenes según Instancia'!AC21)))</f>
        <v>-</v>
      </c>
      <c r="L21" s="35" t="str">
        <f>IF('Órdenes según Instancia'!X21=0,"-",IF('Órdenes según Instancia'!AC21=0,"-",('Órdenes según Instancia'!X21/'Órdenes según Instancia'!AC21)))</f>
        <v>-</v>
      </c>
      <c r="M21" s="35">
        <f>IF('Órdenes según Instancia'!E21=0,"-",IF('Órdenes según Instancia'!AD21=0,"-",('Órdenes según Instancia'!E21/'Órdenes según Instancia'!AD21)))</f>
        <v>0.84587813620071683</v>
      </c>
      <c r="N21" s="35" t="str">
        <f>IF('Órdenes según Instancia'!J21=0,"-",IF('Órdenes según Instancia'!AD21=0,"-",('Órdenes según Instancia'!J21/'Órdenes según Instancia'!AD21)))</f>
        <v>-</v>
      </c>
      <c r="O21" s="35">
        <f>IF('Órdenes según Instancia'!O21=0,"-",IF('Órdenes según Instancia'!AD21=0,"-",('Órdenes según Instancia'!O21/'Órdenes según Instancia'!AD21)))</f>
        <v>0.13261648745519714</v>
      </c>
      <c r="P21" s="35">
        <f>IF('Órdenes según Instancia'!T21=0,"-",IF('Órdenes según Instancia'!AD21=0,"-",('Órdenes según Instancia'!T21/'Órdenes según Instancia'!AD21)))</f>
        <v>2.1505376344086023E-2</v>
      </c>
      <c r="Q21" s="35" t="str">
        <f>IF('Órdenes según Instancia'!Y21=0,"-",IF('Órdenes según Instancia'!AD21=0,"-",('Órdenes según Instancia'!Y21/'Órdenes según Instancia'!AD21)))</f>
        <v>-</v>
      </c>
      <c r="R21" s="35">
        <f>IF('Órdenes según Instancia'!F21=0,"-",IF('Órdenes según Instancia'!AE21=0,"-",('Órdenes según Instancia'!F21/'Órdenes según Instancia'!AE21)))</f>
        <v>0.91509433962264153</v>
      </c>
      <c r="S21" s="35" t="str">
        <f>IF('Órdenes según Instancia'!K21=0,"-",IF('Órdenes según Instancia'!AE21=0,"-",('Órdenes según Instancia'!K21/'Órdenes según Instancia'!AE21)))</f>
        <v>-</v>
      </c>
      <c r="T21" s="35">
        <f>IF('Órdenes según Instancia'!P21=0,"-",IF('Órdenes según Instancia'!AE21=0,"-",('Órdenes según Instancia'!P21/'Órdenes según Instancia'!AE21)))</f>
        <v>5.6603773584905662E-2</v>
      </c>
      <c r="U21" s="35">
        <f>IF('Órdenes según Instancia'!U21=0,"-",IF('Órdenes según Instancia'!AE21=0,"-",('Órdenes según Instancia'!U21/('Órdenes según Instancia'!AE21))))</f>
        <v>2.8301886792452831E-2</v>
      </c>
      <c r="V21" s="35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225</v>
      </c>
      <c r="C22" s="35">
        <f>IF('Órdenes según Instancia'!C22=0,"-",IF('Órdenes según Instancia'!AB22=0,"-",('Órdenes según Instancia'!C22/'Órdenes según Instancia'!AB22)))</f>
        <v>0.99215686274509807</v>
      </c>
      <c r="D22" s="35" t="str">
        <f>IF('Órdenes según Instancia'!H22=0,"-",IF('Órdenes según Instancia'!AB22=0,"-",('Órdenes según Instancia'!H22/'Órdenes según Instancia'!AB22)))</f>
        <v>-</v>
      </c>
      <c r="E22" s="35">
        <f>IF('Órdenes según Instancia'!M22=0,"-",IF('Órdenes según Instancia'!AB22=0,"-",('Órdenes según Instancia'!M22/'Órdenes según Instancia'!AB22)))</f>
        <v>7.8431372549019607E-3</v>
      </c>
      <c r="F22" s="35" t="str">
        <f>IF('Órdenes según Instancia'!R22=0,"-",IF('Órdenes según Instancia'!AB22=0,"-",('Órdenes según Instancia'!R22/'Órdenes según Instancia'!AB22)))</f>
        <v>-</v>
      </c>
      <c r="G22" s="35" t="str">
        <f>IF('Órdenes según Instancia'!W22=0,"-",IF('Órdenes según Instancia'!AB22=0,"-",('Órdenes según Instancia'!W22/'Órdenes según Instancia'!AB22)))</f>
        <v>-</v>
      </c>
      <c r="H22" s="35">
        <f>IF('Órdenes según Instancia'!D22=0,"-",IF('Órdenes según Instancia'!AC22=0,"-",('Órdenes según Instancia'!D22/'Órdenes según Instancia'!AC22)))</f>
        <v>1</v>
      </c>
      <c r="I22" s="35" t="str">
        <f>IF('Órdenes según Instancia'!I22=0,"-",IF('Órdenes según Instancia'!AC22=0,"-",('Órdenes según Instancia'!I22/'Órdenes según Instancia'!AC22)))</f>
        <v>-</v>
      </c>
      <c r="J22" s="35" t="str">
        <f>IF('Órdenes según Instancia'!N22=0,"-",IF('Órdenes según Instancia'!AC22=0,"-",('Órdenes según Instancia'!N22/'Órdenes según Instancia'!AC22)))</f>
        <v>-</v>
      </c>
      <c r="K22" s="35" t="str">
        <f>IF('Órdenes según Instancia'!S22=0,"-",IF('Órdenes según Instancia'!AC22=0,"-",('Órdenes según Instancia'!S22/'Órdenes según Instancia'!AC22)))</f>
        <v>-</v>
      </c>
      <c r="L22" s="35" t="str">
        <f>IF('Órdenes según Instancia'!X22=0,"-",IF('Órdenes según Instancia'!AC22=0,"-",('Órdenes según Instancia'!X22/'Órdenes según Instancia'!AC22)))</f>
        <v>-</v>
      </c>
      <c r="M22" s="35">
        <f>IF('Órdenes según Instancia'!E22=0,"-",IF('Órdenes según Instancia'!AD22=0,"-",('Órdenes según Instancia'!E22/'Órdenes según Instancia'!AD22)))</f>
        <v>0.98380566801619429</v>
      </c>
      <c r="N22" s="35" t="str">
        <f>IF('Órdenes según Instancia'!J22=0,"-",IF('Órdenes según Instancia'!AD22=0,"-",('Órdenes según Instancia'!J22/'Órdenes según Instancia'!AD22)))</f>
        <v>-</v>
      </c>
      <c r="O22" s="35">
        <f>IF('Órdenes según Instancia'!O22=0,"-",IF('Órdenes según Instancia'!AD22=0,"-",('Órdenes según Instancia'!O22/'Órdenes según Instancia'!AD22)))</f>
        <v>1.6194331983805668E-2</v>
      </c>
      <c r="P22" s="35" t="str">
        <f>IF('Órdenes según Instancia'!T22=0,"-",IF('Órdenes según Instancia'!AD22=0,"-",('Órdenes según Instancia'!T22/'Órdenes según Instancia'!AD22)))</f>
        <v>-</v>
      </c>
      <c r="Q22" s="35" t="str">
        <f>IF('Órdenes según Instancia'!Y22=0,"-",IF('Órdenes según Instancia'!AD22=0,"-",('Órdenes según Instancia'!Y22/'Órdenes según Instancia'!AD22)))</f>
        <v>-</v>
      </c>
      <c r="R22" s="35">
        <f>IF('Órdenes según Instancia'!F22=0,"-",IF('Órdenes según Instancia'!AE22=0,"-",('Órdenes según Instancia'!F22/'Órdenes según Instancia'!AE22)))</f>
        <v>1</v>
      </c>
      <c r="S22" s="35" t="str">
        <f>IF('Órdenes según Instancia'!K22=0,"-",IF('Órdenes según Instancia'!AE22=0,"-",('Órdenes según Instancia'!K22/'Órdenes según Instancia'!AE22)))</f>
        <v>-</v>
      </c>
      <c r="T22" s="35" t="str">
        <f>IF('Órdenes según Instancia'!P22=0,"-",IF('Órdenes según Instancia'!AE22=0,"-",('Órdenes según Instancia'!P22/'Órdenes según Instancia'!AE22)))</f>
        <v>-</v>
      </c>
      <c r="U22" s="35" t="str">
        <f>IF('Órdenes según Instancia'!U22=0,"-",IF('Órdenes según Instancia'!AE22=0,"-",('Órdenes según Instancia'!U22/('Órdenes según Instancia'!AE22))))</f>
        <v>-</v>
      </c>
      <c r="V22" s="35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226</v>
      </c>
      <c r="C23" s="35">
        <f>IF('Órdenes según Instancia'!C23=0,"-",IF('Órdenes según Instancia'!AB23=0,"-",('Órdenes según Instancia'!C23/'Órdenes según Instancia'!AB23)))</f>
        <v>0.94117647058823528</v>
      </c>
      <c r="D23" s="35" t="str">
        <f>IF('Órdenes según Instancia'!H23=0,"-",IF('Órdenes según Instancia'!AB23=0,"-",('Órdenes según Instancia'!H23/'Órdenes según Instancia'!AB23)))</f>
        <v>-</v>
      </c>
      <c r="E23" s="35">
        <f>IF('Órdenes según Instancia'!M23=0,"-",IF('Órdenes según Instancia'!AB23=0,"-",('Órdenes según Instancia'!M23/'Órdenes según Instancia'!AB23)))</f>
        <v>2.9411764705882353E-2</v>
      </c>
      <c r="F23" s="35">
        <f>IF('Órdenes según Instancia'!R23=0,"-",IF('Órdenes según Instancia'!AB23=0,"-",('Órdenes según Instancia'!R23/'Órdenes según Instancia'!AB23)))</f>
        <v>2.9411764705882353E-2</v>
      </c>
      <c r="G23" s="35" t="str">
        <f>IF('Órdenes según Instancia'!W23=0,"-",IF('Órdenes según Instancia'!AB23=0,"-",('Órdenes según Instancia'!W23/'Órdenes según Instancia'!AB23)))</f>
        <v>-</v>
      </c>
      <c r="H23" s="35" t="str">
        <f>IF('Órdenes según Instancia'!D23=0,"-",IF('Órdenes según Instancia'!AC23=0,"-",('Órdenes según Instancia'!D23/'Órdenes según Instancia'!AC23)))</f>
        <v>-</v>
      </c>
      <c r="I23" s="35" t="str">
        <f>IF('Órdenes según Instancia'!I23=0,"-",IF('Órdenes según Instancia'!AC23=0,"-",('Órdenes según Instancia'!I23/'Órdenes según Instancia'!AC23)))</f>
        <v>-</v>
      </c>
      <c r="J23" s="35" t="str">
        <f>IF('Órdenes según Instancia'!N23=0,"-",IF('Órdenes según Instancia'!AC23=0,"-",('Órdenes según Instancia'!N23/'Órdenes según Instancia'!AC23)))</f>
        <v>-</v>
      </c>
      <c r="K23" s="35" t="str">
        <f>IF('Órdenes según Instancia'!S23=0,"-",IF('Órdenes según Instancia'!AC23=0,"-",('Órdenes según Instancia'!S23/'Órdenes según Instancia'!AC23)))</f>
        <v>-</v>
      </c>
      <c r="L23" s="35" t="str">
        <f>IF('Órdenes según Instancia'!X23=0,"-",IF('Órdenes según Instancia'!AC23=0,"-",('Órdenes según Instancia'!X23/'Órdenes según Instancia'!AC23)))</f>
        <v>-</v>
      </c>
      <c r="M23" s="35">
        <f>IF('Órdenes según Instancia'!E23=0,"-",IF('Órdenes según Instancia'!AD23=0,"-",('Órdenes según Instancia'!E23/'Órdenes según Instancia'!AD23)))</f>
        <v>0.93333333333333335</v>
      </c>
      <c r="N23" s="35" t="str">
        <f>IF('Órdenes según Instancia'!J23=0,"-",IF('Órdenes según Instancia'!AD23=0,"-",('Órdenes según Instancia'!J23/'Órdenes según Instancia'!AD23)))</f>
        <v>-</v>
      </c>
      <c r="O23" s="35">
        <f>IF('Órdenes según Instancia'!O23=0,"-",IF('Órdenes según Instancia'!AD23=0,"-",('Órdenes según Instancia'!O23/'Órdenes según Instancia'!AD23)))</f>
        <v>3.3333333333333333E-2</v>
      </c>
      <c r="P23" s="35">
        <f>IF('Órdenes según Instancia'!T23=0,"-",IF('Órdenes según Instancia'!AD23=0,"-",('Órdenes según Instancia'!T23/'Órdenes según Instancia'!AD23)))</f>
        <v>3.3333333333333333E-2</v>
      </c>
      <c r="Q23" s="35" t="str">
        <f>IF('Órdenes según Instancia'!Y23=0,"-",IF('Órdenes según Instancia'!AD23=0,"-",('Órdenes según Instancia'!Y23/'Órdenes según Instancia'!AD23)))</f>
        <v>-</v>
      </c>
      <c r="R23" s="35">
        <f>IF('Órdenes según Instancia'!F23=0,"-",IF('Órdenes según Instancia'!AE23=0,"-",('Órdenes según Instancia'!F23/'Órdenes según Instancia'!AE23)))</f>
        <v>1</v>
      </c>
      <c r="S23" s="35" t="str">
        <f>IF('Órdenes según Instancia'!K23=0,"-",IF('Órdenes según Instancia'!AE23=0,"-",('Órdenes según Instancia'!K23/'Órdenes según Instancia'!AE23)))</f>
        <v>-</v>
      </c>
      <c r="T23" s="35" t="str">
        <f>IF('Órdenes según Instancia'!P23=0,"-",IF('Órdenes según Instancia'!AE23=0,"-",('Órdenes según Instancia'!P23/'Órdenes según Instancia'!AE23)))</f>
        <v>-</v>
      </c>
      <c r="U23" s="35" t="str">
        <f>IF('Órdenes según Instancia'!U23=0,"-",IF('Órdenes según Instancia'!AE23=0,"-",('Órdenes según Instancia'!U23/('Órdenes según Instancia'!AE23))))</f>
        <v>-</v>
      </c>
      <c r="V23" s="35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227</v>
      </c>
      <c r="C24" s="35">
        <f>IF('Órdenes según Instancia'!C24=0,"-",IF('Órdenes según Instancia'!AB24=0,"-",('Órdenes según Instancia'!C24/'Órdenes según Instancia'!AB24)))</f>
        <v>0.46666666666666667</v>
      </c>
      <c r="D24" s="35" t="str">
        <f>IF('Órdenes según Instancia'!H24=0,"-",IF('Órdenes según Instancia'!AB24=0,"-",('Órdenes según Instancia'!H24/'Órdenes según Instancia'!AB24)))</f>
        <v>-</v>
      </c>
      <c r="E24" s="35">
        <f>IF('Órdenes según Instancia'!M24=0,"-",IF('Órdenes según Instancia'!AB24=0,"-",('Órdenes según Instancia'!M24/'Órdenes según Instancia'!AB24)))</f>
        <v>0.53333333333333333</v>
      </c>
      <c r="F24" s="35" t="str">
        <f>IF('Órdenes según Instancia'!R24=0,"-",IF('Órdenes según Instancia'!AB24=0,"-",('Órdenes según Instancia'!R24/'Órdenes según Instancia'!AB24)))</f>
        <v>-</v>
      </c>
      <c r="G24" s="35" t="str">
        <f>IF('Órdenes según Instancia'!W24=0,"-",IF('Órdenes según Instancia'!AB24=0,"-",('Órdenes según Instancia'!W24/'Órdenes según Instancia'!AB24)))</f>
        <v>-</v>
      </c>
      <c r="H24" s="35" t="str">
        <f>IF('Órdenes según Instancia'!D24=0,"-",IF('Órdenes según Instancia'!AC24=0,"-",('Órdenes según Instancia'!D24/'Órdenes según Instancia'!AC24)))</f>
        <v>-</v>
      </c>
      <c r="I24" s="35" t="str">
        <f>IF('Órdenes según Instancia'!I24=0,"-",IF('Órdenes según Instancia'!AC24=0,"-",('Órdenes según Instancia'!I24/'Órdenes según Instancia'!AC24)))</f>
        <v>-</v>
      </c>
      <c r="J24" s="35" t="str">
        <f>IF('Órdenes según Instancia'!N24=0,"-",IF('Órdenes según Instancia'!AC24=0,"-",('Órdenes según Instancia'!N24/'Órdenes según Instancia'!AC24)))</f>
        <v>-</v>
      </c>
      <c r="K24" s="35" t="str">
        <f>IF('Órdenes según Instancia'!S24=0,"-",IF('Órdenes según Instancia'!AC24=0,"-",('Órdenes según Instancia'!S24/'Órdenes según Instancia'!AC24)))</f>
        <v>-</v>
      </c>
      <c r="L24" s="35" t="str">
        <f>IF('Órdenes según Instancia'!X24=0,"-",IF('Órdenes según Instancia'!AC24=0,"-",('Órdenes según Instancia'!X24/'Órdenes según Instancia'!AC24)))</f>
        <v>-</v>
      </c>
      <c r="M24" s="35">
        <f>IF('Órdenes según Instancia'!E24=0,"-",IF('Órdenes según Instancia'!AD24=0,"-",('Órdenes según Instancia'!E24/'Órdenes según Instancia'!AD24)))</f>
        <v>0.42857142857142855</v>
      </c>
      <c r="N24" s="35" t="str">
        <f>IF('Órdenes según Instancia'!J24=0,"-",IF('Órdenes según Instancia'!AD24=0,"-",('Órdenes según Instancia'!J24/'Órdenes según Instancia'!AD24)))</f>
        <v>-</v>
      </c>
      <c r="O24" s="35">
        <f>IF('Órdenes según Instancia'!O24=0,"-",IF('Órdenes según Instancia'!AD24=0,"-",('Órdenes según Instancia'!O24/'Órdenes según Instancia'!AD24)))</f>
        <v>0.5714285714285714</v>
      </c>
      <c r="P24" s="35" t="str">
        <f>IF('Órdenes según Instancia'!T24=0,"-",IF('Órdenes según Instancia'!AD24=0,"-",('Órdenes según Instancia'!T24/'Órdenes según Instancia'!AD24)))</f>
        <v>-</v>
      </c>
      <c r="Q24" s="35" t="str">
        <f>IF('Órdenes según Instancia'!Y24=0,"-",IF('Órdenes según Instancia'!AD24=0,"-",('Órdenes según Instancia'!Y24/'Órdenes según Instancia'!AD24)))</f>
        <v>-</v>
      </c>
      <c r="R24" s="35">
        <f>IF('Órdenes según Instancia'!F24=0,"-",IF('Órdenes según Instancia'!AE24=0,"-",('Órdenes según Instancia'!F24/'Órdenes según Instancia'!AE24)))</f>
        <v>1</v>
      </c>
      <c r="S24" s="35" t="str">
        <f>IF('Órdenes según Instancia'!K24=0,"-",IF('Órdenes según Instancia'!AE24=0,"-",('Órdenes según Instancia'!K24/'Órdenes según Instancia'!AE24)))</f>
        <v>-</v>
      </c>
      <c r="T24" s="35" t="str">
        <f>IF('Órdenes según Instancia'!P24=0,"-",IF('Órdenes según Instancia'!AE24=0,"-",('Órdenes según Instancia'!P24/'Órdenes según Instancia'!AE24)))</f>
        <v>-</v>
      </c>
      <c r="U24" s="35" t="str">
        <f>IF('Órdenes según Instancia'!U24=0,"-",IF('Órdenes según Instancia'!AE24=0,"-",('Órdenes según Instancia'!U24/('Órdenes según Instancia'!AE24))))</f>
        <v>-</v>
      </c>
      <c r="V24" s="35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228</v>
      </c>
      <c r="C25" s="35">
        <f>IF('Órdenes según Instancia'!C25=0,"-",IF('Órdenes según Instancia'!AB25=0,"-",('Órdenes según Instancia'!C25/'Órdenes según Instancia'!AB25)))</f>
        <v>0.952755905511811</v>
      </c>
      <c r="D25" s="35" t="str">
        <f>IF('Órdenes según Instancia'!H25=0,"-",IF('Órdenes según Instancia'!AB25=0,"-",('Órdenes según Instancia'!H25/'Órdenes según Instancia'!AB25)))</f>
        <v>-</v>
      </c>
      <c r="E25" s="35">
        <f>IF('Órdenes según Instancia'!M25=0,"-",IF('Órdenes según Instancia'!AB25=0,"-",('Órdenes según Instancia'!M25/'Órdenes según Instancia'!AB25)))</f>
        <v>1.5748031496062992E-2</v>
      </c>
      <c r="F25" s="35">
        <f>IF('Órdenes según Instancia'!R25=0,"-",IF('Órdenes según Instancia'!AB25=0,"-",('Órdenes según Instancia'!R25/'Órdenes según Instancia'!AB25)))</f>
        <v>3.1496062992125984E-2</v>
      </c>
      <c r="G25" s="35" t="str">
        <f>IF('Órdenes según Instancia'!W25=0,"-",IF('Órdenes según Instancia'!AB25=0,"-",('Órdenes según Instancia'!W25/'Órdenes según Instancia'!AB25)))</f>
        <v>-</v>
      </c>
      <c r="H25" s="35" t="str">
        <f>IF('Órdenes según Instancia'!D25=0,"-",IF('Órdenes según Instancia'!AC25=0,"-",('Órdenes según Instancia'!D25/'Órdenes según Instancia'!AC25)))</f>
        <v>-</v>
      </c>
      <c r="I25" s="35" t="str">
        <f>IF('Órdenes según Instancia'!I25=0,"-",IF('Órdenes según Instancia'!AC25=0,"-",('Órdenes según Instancia'!I25/'Órdenes según Instancia'!AC25)))</f>
        <v>-</v>
      </c>
      <c r="J25" s="35" t="str">
        <f>IF('Órdenes según Instancia'!N25=0,"-",IF('Órdenes según Instancia'!AC25=0,"-",('Órdenes según Instancia'!N25/'Órdenes según Instancia'!AC25)))</f>
        <v>-</v>
      </c>
      <c r="K25" s="35" t="str">
        <f>IF('Órdenes según Instancia'!S25=0,"-",IF('Órdenes según Instancia'!AC25=0,"-",('Órdenes según Instancia'!S25/'Órdenes según Instancia'!AC25)))</f>
        <v>-</v>
      </c>
      <c r="L25" s="35" t="str">
        <f>IF('Órdenes según Instancia'!X25=0,"-",IF('Órdenes según Instancia'!AC25=0,"-",('Órdenes según Instancia'!X25/'Órdenes según Instancia'!AC25)))</f>
        <v>-</v>
      </c>
      <c r="M25" s="35">
        <f>IF('Órdenes según Instancia'!E25=0,"-",IF('Órdenes según Instancia'!AD25=0,"-",('Órdenes según Instancia'!E25/'Órdenes según Instancia'!AD25)))</f>
        <v>0.9375</v>
      </c>
      <c r="N25" s="35" t="str">
        <f>IF('Órdenes según Instancia'!J25=0,"-",IF('Órdenes según Instancia'!AD25=0,"-",('Órdenes según Instancia'!J25/'Órdenes según Instancia'!AD25)))</f>
        <v>-</v>
      </c>
      <c r="O25" s="35">
        <f>IF('Órdenes según Instancia'!O25=0,"-",IF('Órdenes según Instancia'!AD25=0,"-",('Órdenes según Instancia'!O25/'Órdenes según Instancia'!AD25)))</f>
        <v>2.0833333333333332E-2</v>
      </c>
      <c r="P25" s="35">
        <f>IF('Órdenes según Instancia'!T25=0,"-",IF('Órdenes según Instancia'!AD25=0,"-",('Órdenes según Instancia'!T25/'Órdenes según Instancia'!AD25)))</f>
        <v>4.1666666666666664E-2</v>
      </c>
      <c r="Q25" s="35" t="str">
        <f>IF('Órdenes según Instancia'!Y25=0,"-",IF('Órdenes según Instancia'!AD25=0,"-",('Órdenes según Instancia'!Y25/'Órdenes según Instancia'!AD25)))</f>
        <v>-</v>
      </c>
      <c r="R25" s="35">
        <f>IF('Órdenes según Instancia'!F25=0,"-",IF('Órdenes según Instancia'!AE25=0,"-",('Órdenes según Instancia'!F25/'Órdenes según Instancia'!AE25)))</f>
        <v>1</v>
      </c>
      <c r="S25" s="35" t="str">
        <f>IF('Órdenes según Instancia'!K25=0,"-",IF('Órdenes según Instancia'!AE25=0,"-",('Órdenes según Instancia'!K25/'Órdenes según Instancia'!AE25)))</f>
        <v>-</v>
      </c>
      <c r="T25" s="35" t="str">
        <f>IF('Órdenes según Instancia'!P25=0,"-",IF('Órdenes según Instancia'!AE25=0,"-",('Órdenes según Instancia'!P25/'Órdenes según Instancia'!AE25)))</f>
        <v>-</v>
      </c>
      <c r="U25" s="35" t="str">
        <f>IF('Órdenes según Instancia'!U25=0,"-",IF('Órdenes según Instancia'!AE25=0,"-",('Órdenes según Instancia'!U25/('Órdenes según Instancia'!AE25))))</f>
        <v>-</v>
      </c>
      <c r="V25" s="35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229</v>
      </c>
      <c r="C26" s="35">
        <f>IF('Órdenes según Instancia'!C26=0,"-",IF('Órdenes según Instancia'!AB26=0,"-",('Órdenes según Instancia'!C26/'Órdenes según Instancia'!AB26)))</f>
        <v>0.96943231441048039</v>
      </c>
      <c r="D26" s="35">
        <f>IF('Órdenes según Instancia'!H26=0,"-",IF('Órdenes según Instancia'!AB26=0,"-",('Órdenes según Instancia'!H26/'Órdenes según Instancia'!AB26)))</f>
        <v>8.7336244541484712E-3</v>
      </c>
      <c r="E26" s="35">
        <f>IF('Órdenes según Instancia'!M26=0,"-",IF('Órdenes según Instancia'!AB26=0,"-",('Órdenes según Instancia'!M26/'Órdenes según Instancia'!AB26)))</f>
        <v>8.7336244541484712E-3</v>
      </c>
      <c r="F26" s="35">
        <f>IF('Órdenes según Instancia'!R26=0,"-",IF('Órdenes según Instancia'!AB26=0,"-",('Órdenes según Instancia'!R26/'Órdenes según Instancia'!AB26)))</f>
        <v>1.3100436681222707E-2</v>
      </c>
      <c r="G26" s="35" t="str">
        <f>IF('Órdenes según Instancia'!W26=0,"-",IF('Órdenes según Instancia'!AB26=0,"-",('Órdenes según Instancia'!W26/'Órdenes según Instancia'!AB26)))</f>
        <v>-</v>
      </c>
      <c r="H26" s="35">
        <f>IF('Órdenes según Instancia'!D26=0,"-",IF('Órdenes según Instancia'!AC26=0,"-",('Órdenes según Instancia'!D26/'Órdenes según Instancia'!AC26)))</f>
        <v>1</v>
      </c>
      <c r="I26" s="35" t="str">
        <f>IF('Órdenes según Instancia'!I26=0,"-",IF('Órdenes según Instancia'!AC26=0,"-",('Órdenes según Instancia'!I26/'Órdenes según Instancia'!AC26)))</f>
        <v>-</v>
      </c>
      <c r="J26" s="35" t="str">
        <f>IF('Órdenes según Instancia'!N26=0,"-",IF('Órdenes según Instancia'!AC26=0,"-",('Órdenes según Instancia'!N26/'Órdenes según Instancia'!AC26)))</f>
        <v>-</v>
      </c>
      <c r="K26" s="35" t="str">
        <f>IF('Órdenes según Instancia'!S26=0,"-",IF('Órdenes según Instancia'!AC26=0,"-",('Órdenes según Instancia'!S26/'Órdenes según Instancia'!AC26)))</f>
        <v>-</v>
      </c>
      <c r="L26" s="35" t="str">
        <f>IF('Órdenes según Instancia'!X26=0,"-",IF('Órdenes según Instancia'!AC26=0,"-",('Órdenes según Instancia'!X26/'Órdenes según Instancia'!AC26)))</f>
        <v>-</v>
      </c>
      <c r="M26" s="35">
        <f>IF('Órdenes según Instancia'!E26=0,"-",IF('Órdenes según Instancia'!AD26=0,"-",('Órdenes según Instancia'!E26/'Órdenes según Instancia'!AD26)))</f>
        <v>0.95906432748538006</v>
      </c>
      <c r="N26" s="35">
        <f>IF('Órdenes según Instancia'!J26=0,"-",IF('Órdenes según Instancia'!AD26=0,"-",('Órdenes según Instancia'!J26/'Órdenes según Instancia'!AD26)))</f>
        <v>1.1695906432748537E-2</v>
      </c>
      <c r="O26" s="35">
        <f>IF('Órdenes según Instancia'!O26=0,"-",IF('Órdenes según Instancia'!AD26=0,"-",('Órdenes según Instancia'!O26/'Órdenes según Instancia'!AD26)))</f>
        <v>1.1695906432748537E-2</v>
      </c>
      <c r="P26" s="35">
        <f>IF('Órdenes según Instancia'!T26=0,"-",IF('Órdenes según Instancia'!AD26=0,"-",('Órdenes según Instancia'!T26/'Órdenes según Instancia'!AD26)))</f>
        <v>1.7543859649122806E-2</v>
      </c>
      <c r="Q26" s="35" t="str">
        <f>IF('Órdenes según Instancia'!Y26=0,"-",IF('Órdenes según Instancia'!AD26=0,"-",('Órdenes según Instancia'!Y26/'Órdenes según Instancia'!AD26)))</f>
        <v>-</v>
      </c>
      <c r="R26" s="35">
        <f>IF('Órdenes según Instancia'!F26=0,"-",IF('Órdenes según Instancia'!AE26=0,"-",('Órdenes según Instancia'!F26/'Órdenes según Instancia'!AE26)))</f>
        <v>1</v>
      </c>
      <c r="S26" s="35" t="str">
        <f>IF('Órdenes según Instancia'!K26=0,"-",IF('Órdenes según Instancia'!AE26=0,"-",('Órdenes según Instancia'!K26/'Órdenes según Instancia'!AE26)))</f>
        <v>-</v>
      </c>
      <c r="T26" s="35" t="str">
        <f>IF('Órdenes según Instancia'!P26=0,"-",IF('Órdenes según Instancia'!AE26=0,"-",('Órdenes según Instancia'!P26/'Órdenes según Instancia'!AE26)))</f>
        <v>-</v>
      </c>
      <c r="U26" s="35" t="str">
        <f>IF('Órdenes según Instancia'!U26=0,"-",IF('Órdenes según Instancia'!AE26=0,"-",('Órdenes según Instancia'!U26/('Órdenes según Instancia'!AE26))))</f>
        <v>-</v>
      </c>
      <c r="V26" s="35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230</v>
      </c>
      <c r="C27" s="35">
        <f>IF('Órdenes según Instancia'!C27=0,"-",IF('Órdenes según Instancia'!AB27=0,"-",('Órdenes según Instancia'!C27/'Órdenes según Instancia'!AB27)))</f>
        <v>0.97328244274809161</v>
      </c>
      <c r="D27" s="35" t="str">
        <f>IF('Órdenes según Instancia'!H27=0,"-",IF('Órdenes según Instancia'!AB27=0,"-",('Órdenes según Instancia'!H27/'Órdenes según Instancia'!AB27)))</f>
        <v>-</v>
      </c>
      <c r="E27" s="35">
        <f>IF('Órdenes según Instancia'!M27=0,"-",IF('Órdenes según Instancia'!AB27=0,"-",('Órdenes según Instancia'!M27/'Órdenes según Instancia'!AB27)))</f>
        <v>1.5267175572519083E-2</v>
      </c>
      <c r="F27" s="35">
        <f>IF('Órdenes según Instancia'!R27=0,"-",IF('Órdenes según Instancia'!AB27=0,"-",('Órdenes según Instancia'!R27/'Órdenes según Instancia'!AB27)))</f>
        <v>1.1450381679389313E-2</v>
      </c>
      <c r="G27" s="35" t="str">
        <f>IF('Órdenes según Instancia'!W27=0,"-",IF('Órdenes según Instancia'!AB27=0,"-",('Órdenes según Instancia'!W27/'Órdenes según Instancia'!AB27)))</f>
        <v>-</v>
      </c>
      <c r="H27" s="35" t="str">
        <f>IF('Órdenes según Instancia'!D27=0,"-",IF('Órdenes según Instancia'!AC27=0,"-",('Órdenes según Instancia'!D27/'Órdenes según Instancia'!AC27)))</f>
        <v>-</v>
      </c>
      <c r="I27" s="35" t="str">
        <f>IF('Órdenes según Instancia'!I27=0,"-",IF('Órdenes según Instancia'!AC27=0,"-",('Órdenes según Instancia'!I27/'Órdenes según Instancia'!AC27)))</f>
        <v>-</v>
      </c>
      <c r="J27" s="35" t="str">
        <f>IF('Órdenes según Instancia'!N27=0,"-",IF('Órdenes según Instancia'!AC27=0,"-",('Órdenes según Instancia'!N27/'Órdenes según Instancia'!AC27)))</f>
        <v>-</v>
      </c>
      <c r="K27" s="35" t="str">
        <f>IF('Órdenes según Instancia'!S27=0,"-",IF('Órdenes según Instancia'!AC27=0,"-",('Órdenes según Instancia'!S27/'Órdenes según Instancia'!AC27)))</f>
        <v>-</v>
      </c>
      <c r="L27" s="35" t="str">
        <f>IF('Órdenes según Instancia'!X27=0,"-",IF('Órdenes según Instancia'!AC27=0,"-",('Órdenes según Instancia'!X27/'Órdenes según Instancia'!AC27)))</f>
        <v>-</v>
      </c>
      <c r="M27" s="35">
        <f>IF('Órdenes según Instancia'!E27=0,"-",IF('Órdenes según Instancia'!AD27=0,"-",('Órdenes según Instancia'!E27/'Órdenes según Instancia'!AD27)))</f>
        <v>0.97757847533632292</v>
      </c>
      <c r="N27" s="35" t="str">
        <f>IF('Órdenes según Instancia'!J27=0,"-",IF('Órdenes según Instancia'!AD27=0,"-",('Órdenes según Instancia'!J27/'Órdenes según Instancia'!AD27)))</f>
        <v>-</v>
      </c>
      <c r="O27" s="35">
        <f>IF('Órdenes según Instancia'!O27=0,"-",IF('Órdenes según Instancia'!AD27=0,"-",('Órdenes según Instancia'!O27/'Órdenes según Instancia'!AD27)))</f>
        <v>8.9686098654708519E-3</v>
      </c>
      <c r="P27" s="35">
        <f>IF('Órdenes según Instancia'!T27=0,"-",IF('Órdenes según Instancia'!AD27=0,"-",('Órdenes según Instancia'!T27/'Órdenes según Instancia'!AD27)))</f>
        <v>1.3452914798206279E-2</v>
      </c>
      <c r="Q27" s="35" t="str">
        <f>IF('Órdenes según Instancia'!Y27=0,"-",IF('Órdenes según Instancia'!AD27=0,"-",('Órdenes según Instancia'!Y27/'Órdenes según Instancia'!AD27)))</f>
        <v>-</v>
      </c>
      <c r="R27" s="35">
        <f>IF('Órdenes según Instancia'!F27=0,"-",IF('Órdenes según Instancia'!AE27=0,"-",('Órdenes según Instancia'!F27/'Órdenes según Instancia'!AE27)))</f>
        <v>0.94736842105263153</v>
      </c>
      <c r="S27" s="35" t="str">
        <f>IF('Órdenes según Instancia'!K27=0,"-",IF('Órdenes según Instancia'!AE27=0,"-",('Órdenes según Instancia'!K27/'Órdenes según Instancia'!AE27)))</f>
        <v>-</v>
      </c>
      <c r="T27" s="35">
        <f>IF('Órdenes según Instancia'!P27=0,"-",IF('Órdenes según Instancia'!AE27=0,"-",('Órdenes según Instancia'!P27/'Órdenes según Instancia'!AE27)))</f>
        <v>5.2631578947368418E-2</v>
      </c>
      <c r="U27" s="35" t="str">
        <f>IF('Órdenes según Instancia'!U27=0,"-",IF('Órdenes según Instancia'!AE27=0,"-",('Órdenes según Instancia'!U27/('Órdenes según Instancia'!AE27))))</f>
        <v>-</v>
      </c>
      <c r="V27" s="35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231</v>
      </c>
      <c r="C28" s="35">
        <f>IF('Órdenes según Instancia'!C28=0,"-",IF('Órdenes según Instancia'!AB28=0,"-",('Órdenes según Instancia'!C28/'Órdenes según Instancia'!AB28)))</f>
        <v>0.8306010928961749</v>
      </c>
      <c r="D28" s="35" t="str">
        <f>IF('Órdenes según Instancia'!H28=0,"-",IF('Órdenes según Instancia'!AB28=0,"-",('Órdenes según Instancia'!H28/'Órdenes según Instancia'!AB28)))</f>
        <v>-</v>
      </c>
      <c r="E28" s="35">
        <f>IF('Órdenes según Instancia'!M28=0,"-",IF('Órdenes según Instancia'!AB28=0,"-",('Órdenes según Instancia'!M28/'Órdenes según Instancia'!AB28)))</f>
        <v>4.9180327868852458E-2</v>
      </c>
      <c r="F28" s="35">
        <f>IF('Órdenes según Instancia'!R28=0,"-",IF('Órdenes según Instancia'!AB28=0,"-",('Órdenes según Instancia'!R28/'Órdenes según Instancia'!AB28)))</f>
        <v>0.12021857923497267</v>
      </c>
      <c r="G28" s="35" t="str">
        <f>IF('Órdenes según Instancia'!W28=0,"-",IF('Órdenes según Instancia'!AB28=0,"-",('Órdenes según Instancia'!W28/'Órdenes según Instancia'!AB28)))</f>
        <v>-</v>
      </c>
      <c r="H28" s="35">
        <f>IF('Órdenes según Instancia'!D28=0,"-",IF('Órdenes según Instancia'!AC28=0,"-",('Órdenes según Instancia'!D28/'Órdenes según Instancia'!AC28)))</f>
        <v>1</v>
      </c>
      <c r="I28" s="35" t="str">
        <f>IF('Órdenes según Instancia'!I28=0,"-",IF('Órdenes según Instancia'!AC28=0,"-",('Órdenes según Instancia'!I28/'Órdenes según Instancia'!AC28)))</f>
        <v>-</v>
      </c>
      <c r="J28" s="35" t="str">
        <f>IF('Órdenes según Instancia'!N28=0,"-",IF('Órdenes según Instancia'!AC28=0,"-",('Órdenes según Instancia'!N28/'Órdenes según Instancia'!AC28)))</f>
        <v>-</v>
      </c>
      <c r="K28" s="35" t="str">
        <f>IF('Órdenes según Instancia'!S28=0,"-",IF('Órdenes según Instancia'!AC28=0,"-",('Órdenes según Instancia'!S28/'Órdenes según Instancia'!AC28)))</f>
        <v>-</v>
      </c>
      <c r="L28" s="35" t="str">
        <f>IF('Órdenes según Instancia'!X28=0,"-",IF('Órdenes según Instancia'!AC28=0,"-",('Órdenes según Instancia'!X28/'Órdenes según Instancia'!AC28)))</f>
        <v>-</v>
      </c>
      <c r="M28" s="35">
        <f>IF('Órdenes según Instancia'!E28=0,"-",IF('Órdenes según Instancia'!AD28=0,"-",('Órdenes según Instancia'!E28/'Órdenes según Instancia'!AD28)))</f>
        <v>0.78417266187050361</v>
      </c>
      <c r="N28" s="35" t="str">
        <f>IF('Órdenes según Instancia'!J28=0,"-",IF('Órdenes según Instancia'!AD28=0,"-",('Órdenes según Instancia'!J28/'Órdenes según Instancia'!AD28)))</f>
        <v>-</v>
      </c>
      <c r="O28" s="35">
        <f>IF('Órdenes según Instancia'!O28=0,"-",IF('Órdenes según Instancia'!AD28=0,"-",('Órdenes según Instancia'!O28/'Órdenes según Instancia'!AD28)))</f>
        <v>5.7553956834532377E-2</v>
      </c>
      <c r="P28" s="35">
        <f>IF('Órdenes según Instancia'!T28=0,"-",IF('Órdenes según Instancia'!AD28=0,"-",('Órdenes según Instancia'!T28/'Órdenes según Instancia'!AD28)))</f>
        <v>0.15827338129496402</v>
      </c>
      <c r="Q28" s="35" t="str">
        <f>IF('Órdenes según Instancia'!Y28=0,"-",IF('Órdenes según Instancia'!AD28=0,"-",('Órdenes según Instancia'!Y28/'Órdenes según Instancia'!AD28)))</f>
        <v>-</v>
      </c>
      <c r="R28" s="35">
        <f>IF('Órdenes según Instancia'!F28=0,"-",IF('Órdenes según Instancia'!AE28=0,"-",('Órdenes según Instancia'!F28/'Órdenes según Instancia'!AE28)))</f>
        <v>0.96969696969696972</v>
      </c>
      <c r="S28" s="35" t="str">
        <f>IF('Órdenes según Instancia'!K28=0,"-",IF('Órdenes según Instancia'!AE28=0,"-",('Órdenes según Instancia'!K28/'Órdenes según Instancia'!AE28)))</f>
        <v>-</v>
      </c>
      <c r="T28" s="35">
        <f>IF('Órdenes según Instancia'!P28=0,"-",IF('Órdenes según Instancia'!AE28=0,"-",('Órdenes según Instancia'!P28/'Órdenes según Instancia'!AE28)))</f>
        <v>3.0303030303030304E-2</v>
      </c>
      <c r="U28" s="35" t="str">
        <f>IF('Órdenes según Instancia'!U28=0,"-",IF('Órdenes según Instancia'!AE28=0,"-",('Órdenes según Instancia'!U28/('Órdenes según Instancia'!AE28))))</f>
        <v>-</v>
      </c>
      <c r="V28" s="35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232</v>
      </c>
      <c r="C29" s="35">
        <f>IF('Órdenes según Instancia'!C29=0,"-",IF('Órdenes según Instancia'!AB29=0,"-",('Órdenes según Instancia'!C29/'Órdenes según Instancia'!AB29)))</f>
        <v>0.99336283185840712</v>
      </c>
      <c r="D29" s="35" t="str">
        <f>IF('Órdenes según Instancia'!H29=0,"-",IF('Órdenes según Instancia'!AB29=0,"-",('Órdenes según Instancia'!H29/'Órdenes según Instancia'!AB29)))</f>
        <v>-</v>
      </c>
      <c r="E29" s="35">
        <f>IF('Órdenes según Instancia'!M29=0,"-",IF('Órdenes según Instancia'!AB29=0,"-",('Órdenes según Instancia'!M29/'Órdenes según Instancia'!AB29)))</f>
        <v>6.6371681415929203E-3</v>
      </c>
      <c r="F29" s="35" t="str">
        <f>IF('Órdenes según Instancia'!R29=0,"-",IF('Órdenes según Instancia'!AB29=0,"-",('Órdenes según Instancia'!R29/'Órdenes según Instancia'!AB29)))</f>
        <v>-</v>
      </c>
      <c r="G29" s="35" t="str">
        <f>IF('Órdenes según Instancia'!W29=0,"-",IF('Órdenes según Instancia'!AB29=0,"-",('Órdenes según Instancia'!W29/'Órdenes según Instancia'!AB29)))</f>
        <v>-</v>
      </c>
      <c r="H29" s="35" t="str">
        <f>IF('Órdenes según Instancia'!D29=0,"-",IF('Órdenes según Instancia'!AC29=0,"-",('Órdenes según Instancia'!D29/'Órdenes según Instancia'!AC29)))</f>
        <v>-</v>
      </c>
      <c r="I29" s="35" t="str">
        <f>IF('Órdenes según Instancia'!I29=0,"-",IF('Órdenes según Instancia'!AC29=0,"-",('Órdenes según Instancia'!I29/'Órdenes según Instancia'!AC29)))</f>
        <v>-</v>
      </c>
      <c r="J29" s="35" t="str">
        <f>IF('Órdenes según Instancia'!N29=0,"-",IF('Órdenes según Instancia'!AC29=0,"-",('Órdenes según Instancia'!N29/'Órdenes según Instancia'!AC29)))</f>
        <v>-</v>
      </c>
      <c r="K29" s="35" t="str">
        <f>IF('Órdenes según Instancia'!S29=0,"-",IF('Órdenes según Instancia'!AC29=0,"-",('Órdenes según Instancia'!S29/'Órdenes según Instancia'!AC29)))</f>
        <v>-</v>
      </c>
      <c r="L29" s="35" t="str">
        <f>IF('Órdenes según Instancia'!X29=0,"-",IF('Órdenes según Instancia'!AC29=0,"-",('Órdenes según Instancia'!X29/'Órdenes según Instancia'!AC29)))</f>
        <v>-</v>
      </c>
      <c r="M29" s="35">
        <f>IF('Órdenes según Instancia'!E29=0,"-",IF('Órdenes según Instancia'!AD29=0,"-",('Órdenes según Instancia'!E29/'Órdenes según Instancia'!AD29)))</f>
        <v>0.98369565217391308</v>
      </c>
      <c r="N29" s="35" t="str">
        <f>IF('Órdenes según Instancia'!J29=0,"-",IF('Órdenes según Instancia'!AD29=0,"-",('Órdenes según Instancia'!J29/'Órdenes según Instancia'!AD29)))</f>
        <v>-</v>
      </c>
      <c r="O29" s="35">
        <f>IF('Órdenes según Instancia'!O29=0,"-",IF('Órdenes según Instancia'!AD29=0,"-",('Órdenes según Instancia'!O29/'Órdenes según Instancia'!AD29)))</f>
        <v>1.6304347826086956E-2</v>
      </c>
      <c r="P29" s="35" t="str">
        <f>IF('Órdenes según Instancia'!T29=0,"-",IF('Órdenes según Instancia'!AD29=0,"-",('Órdenes según Instancia'!T29/'Órdenes según Instancia'!AD29)))</f>
        <v>-</v>
      </c>
      <c r="Q29" s="35" t="str">
        <f>IF('Órdenes según Instancia'!Y29=0,"-",IF('Órdenes según Instancia'!AD29=0,"-",('Órdenes según Instancia'!Y29/'Órdenes según Instancia'!AD29)))</f>
        <v>-</v>
      </c>
      <c r="R29" s="35">
        <f>IF('Órdenes según Instancia'!F29=0,"-",IF('Órdenes según Instancia'!AE29=0,"-",('Órdenes según Instancia'!F29/'Órdenes según Instancia'!AE29)))</f>
        <v>1</v>
      </c>
      <c r="S29" s="35" t="str">
        <f>IF('Órdenes según Instancia'!K29=0,"-",IF('Órdenes según Instancia'!AE29=0,"-",('Órdenes según Instancia'!K29/'Órdenes según Instancia'!AE29)))</f>
        <v>-</v>
      </c>
      <c r="T29" s="35" t="str">
        <f>IF('Órdenes según Instancia'!P29=0,"-",IF('Órdenes según Instancia'!AE29=0,"-",('Órdenes según Instancia'!P29/'Órdenes según Instancia'!AE29)))</f>
        <v>-</v>
      </c>
      <c r="U29" s="35" t="str">
        <f>IF('Órdenes según Instancia'!U29=0,"-",IF('Órdenes según Instancia'!AE29=0,"-",('Órdenes según Instancia'!U29/('Órdenes según Instancia'!AE29))))</f>
        <v>-</v>
      </c>
      <c r="V29" s="35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233</v>
      </c>
      <c r="C30" s="35">
        <f>IF('Órdenes según Instancia'!C30=0,"-",IF('Órdenes según Instancia'!AB30=0,"-",('Órdenes según Instancia'!C30/'Órdenes según Instancia'!AB30)))</f>
        <v>0.95744680851063835</v>
      </c>
      <c r="D30" s="35">
        <f>IF('Órdenes según Instancia'!H30=0,"-",IF('Órdenes según Instancia'!AB30=0,"-",('Órdenes según Instancia'!H30/'Órdenes según Instancia'!AB30)))</f>
        <v>3.1914893617021274E-2</v>
      </c>
      <c r="E30" s="35">
        <f>IF('Órdenes según Instancia'!M30=0,"-",IF('Órdenes según Instancia'!AB30=0,"-",('Órdenes según Instancia'!M30/'Órdenes según Instancia'!AB30)))</f>
        <v>1.0638297872340425E-2</v>
      </c>
      <c r="F30" s="35" t="str">
        <f>IF('Órdenes según Instancia'!R30=0,"-",IF('Órdenes según Instancia'!AB30=0,"-",('Órdenes según Instancia'!R30/'Órdenes según Instancia'!AB30)))</f>
        <v>-</v>
      </c>
      <c r="G30" s="35" t="str">
        <f>IF('Órdenes según Instancia'!W30=0,"-",IF('Órdenes según Instancia'!AB30=0,"-",('Órdenes según Instancia'!W30/'Órdenes según Instancia'!AB30)))</f>
        <v>-</v>
      </c>
      <c r="H30" s="35" t="str">
        <f>IF('Órdenes según Instancia'!D30=0,"-",IF('Órdenes según Instancia'!AC30=0,"-",('Órdenes según Instancia'!D30/'Órdenes según Instancia'!AC30)))</f>
        <v>-</v>
      </c>
      <c r="I30" s="35" t="str">
        <f>IF('Órdenes según Instancia'!I30=0,"-",IF('Órdenes según Instancia'!AC30=0,"-",('Órdenes según Instancia'!I30/'Órdenes según Instancia'!AC30)))</f>
        <v>-</v>
      </c>
      <c r="J30" s="35" t="str">
        <f>IF('Órdenes según Instancia'!N30=0,"-",IF('Órdenes según Instancia'!AC30=0,"-",('Órdenes según Instancia'!N30/'Órdenes según Instancia'!AC30)))</f>
        <v>-</v>
      </c>
      <c r="K30" s="35" t="str">
        <f>IF('Órdenes según Instancia'!S30=0,"-",IF('Órdenes según Instancia'!AC30=0,"-",('Órdenes según Instancia'!S30/'Órdenes según Instancia'!AC30)))</f>
        <v>-</v>
      </c>
      <c r="L30" s="35" t="str">
        <f>IF('Órdenes según Instancia'!X30=0,"-",IF('Órdenes según Instancia'!AC30=0,"-",('Órdenes según Instancia'!X30/'Órdenes según Instancia'!AC30)))</f>
        <v>-</v>
      </c>
      <c r="M30" s="35">
        <f>IF('Órdenes según Instancia'!E30=0,"-",IF('Órdenes según Instancia'!AD30=0,"-",('Órdenes según Instancia'!E30/'Órdenes según Instancia'!AD30)))</f>
        <v>0.96721311475409832</v>
      </c>
      <c r="N30" s="35">
        <f>IF('Órdenes según Instancia'!J30=0,"-",IF('Órdenes según Instancia'!AD30=0,"-",('Órdenes según Instancia'!J30/'Órdenes según Instancia'!AD30)))</f>
        <v>1.6393442622950821E-2</v>
      </c>
      <c r="O30" s="35">
        <f>IF('Órdenes según Instancia'!O30=0,"-",IF('Órdenes según Instancia'!AD30=0,"-",('Órdenes según Instancia'!O30/'Órdenes según Instancia'!AD30)))</f>
        <v>1.6393442622950821E-2</v>
      </c>
      <c r="P30" s="35" t="str">
        <f>IF('Órdenes según Instancia'!T30=0,"-",IF('Órdenes según Instancia'!AD30=0,"-",('Órdenes según Instancia'!T30/'Órdenes según Instancia'!AD30)))</f>
        <v>-</v>
      </c>
      <c r="Q30" s="35" t="str">
        <f>IF('Órdenes según Instancia'!Y30=0,"-",IF('Órdenes según Instancia'!AD30=0,"-",('Órdenes según Instancia'!Y30/'Órdenes según Instancia'!AD30)))</f>
        <v>-</v>
      </c>
      <c r="R30" s="35">
        <f>IF('Órdenes según Instancia'!F30=0,"-",IF('Órdenes según Instancia'!AE30=0,"-",('Órdenes según Instancia'!F30/'Órdenes según Instancia'!AE30)))</f>
        <v>0.93939393939393945</v>
      </c>
      <c r="S30" s="35">
        <f>IF('Órdenes según Instancia'!K30=0,"-",IF('Órdenes según Instancia'!AE30=0,"-",('Órdenes según Instancia'!K30/'Órdenes según Instancia'!AE30)))</f>
        <v>6.0606060606060608E-2</v>
      </c>
      <c r="T30" s="35" t="str">
        <f>IF('Órdenes según Instancia'!P30=0,"-",IF('Órdenes según Instancia'!AE30=0,"-",('Órdenes según Instancia'!P30/'Órdenes según Instancia'!AE30)))</f>
        <v>-</v>
      </c>
      <c r="U30" s="35" t="str">
        <f>IF('Órdenes según Instancia'!U30=0,"-",IF('Órdenes según Instancia'!AE30=0,"-",('Órdenes según Instancia'!U30/('Órdenes según Instancia'!AE30))))</f>
        <v>-</v>
      </c>
      <c r="V30" s="35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234</v>
      </c>
      <c r="C31" s="35">
        <f>IF('Órdenes según Instancia'!C31=0,"-",IF('Órdenes según Instancia'!AB31=0,"-",('Órdenes según Instancia'!C31/'Órdenes según Instancia'!AB31)))</f>
        <v>1</v>
      </c>
      <c r="D31" s="35" t="str">
        <f>IF('Órdenes según Instancia'!H31=0,"-",IF('Órdenes según Instancia'!AB31=0,"-",('Órdenes según Instancia'!H31/'Órdenes según Instancia'!AB31)))</f>
        <v>-</v>
      </c>
      <c r="E31" s="35" t="str">
        <f>IF('Órdenes según Instancia'!M31=0,"-",IF('Órdenes según Instancia'!AB31=0,"-",('Órdenes según Instancia'!M31/'Órdenes según Instancia'!AB31)))</f>
        <v>-</v>
      </c>
      <c r="F31" s="35" t="str">
        <f>IF('Órdenes según Instancia'!R31=0,"-",IF('Órdenes según Instancia'!AB31=0,"-",('Órdenes según Instancia'!R31/'Órdenes según Instancia'!AB31)))</f>
        <v>-</v>
      </c>
      <c r="G31" s="35" t="str">
        <f>IF('Órdenes según Instancia'!W31=0,"-",IF('Órdenes según Instancia'!AB31=0,"-",('Órdenes según Instancia'!W31/'Órdenes según Instancia'!AB31)))</f>
        <v>-</v>
      </c>
      <c r="H31" s="35" t="str">
        <f>IF('Órdenes según Instancia'!D31=0,"-",IF('Órdenes según Instancia'!AC31=0,"-",('Órdenes según Instancia'!D31/'Órdenes según Instancia'!AC31)))</f>
        <v>-</v>
      </c>
      <c r="I31" s="35" t="str">
        <f>IF('Órdenes según Instancia'!I31=0,"-",IF('Órdenes según Instancia'!AC31=0,"-",('Órdenes según Instancia'!I31/'Órdenes según Instancia'!AC31)))</f>
        <v>-</v>
      </c>
      <c r="J31" s="35" t="str">
        <f>IF('Órdenes según Instancia'!N31=0,"-",IF('Órdenes según Instancia'!AC31=0,"-",('Órdenes según Instancia'!N31/'Órdenes según Instancia'!AC31)))</f>
        <v>-</v>
      </c>
      <c r="K31" s="35" t="str">
        <f>IF('Órdenes según Instancia'!S31=0,"-",IF('Órdenes según Instancia'!AC31=0,"-",('Órdenes según Instancia'!S31/'Órdenes según Instancia'!AC31)))</f>
        <v>-</v>
      </c>
      <c r="L31" s="35" t="str">
        <f>IF('Órdenes según Instancia'!X31=0,"-",IF('Órdenes según Instancia'!AC31=0,"-",('Órdenes según Instancia'!X31/'Órdenes según Instancia'!AC31)))</f>
        <v>-</v>
      </c>
      <c r="M31" s="35">
        <f>IF('Órdenes según Instancia'!E31=0,"-",IF('Órdenes según Instancia'!AD31=0,"-",('Órdenes según Instancia'!E31/'Órdenes según Instancia'!AD31)))</f>
        <v>1</v>
      </c>
      <c r="N31" s="35" t="str">
        <f>IF('Órdenes según Instancia'!J31=0,"-",IF('Órdenes según Instancia'!AD31=0,"-",('Órdenes según Instancia'!J31/'Órdenes según Instancia'!AD31)))</f>
        <v>-</v>
      </c>
      <c r="O31" s="35" t="str">
        <f>IF('Órdenes según Instancia'!O31=0,"-",IF('Órdenes según Instancia'!AD31=0,"-",('Órdenes según Instancia'!O31/'Órdenes según Instancia'!AD31)))</f>
        <v>-</v>
      </c>
      <c r="P31" s="35" t="str">
        <f>IF('Órdenes según Instancia'!T31=0,"-",IF('Órdenes según Instancia'!AD31=0,"-",('Órdenes según Instancia'!T31/'Órdenes según Instancia'!AD31)))</f>
        <v>-</v>
      </c>
      <c r="Q31" s="35" t="str">
        <f>IF('Órdenes según Instancia'!Y31=0,"-",IF('Órdenes según Instancia'!AD31=0,"-",('Órdenes según Instancia'!Y31/'Órdenes según Instancia'!AD31)))</f>
        <v>-</v>
      </c>
      <c r="R31" s="35">
        <f>IF('Órdenes según Instancia'!F31=0,"-",IF('Órdenes según Instancia'!AE31=0,"-",('Órdenes según Instancia'!F31/'Órdenes según Instancia'!AE31)))</f>
        <v>1</v>
      </c>
      <c r="S31" s="35" t="str">
        <f>IF('Órdenes según Instancia'!K31=0,"-",IF('Órdenes según Instancia'!AE31=0,"-",('Órdenes según Instancia'!K31/'Órdenes según Instancia'!AE31)))</f>
        <v>-</v>
      </c>
      <c r="T31" s="35" t="str">
        <f>IF('Órdenes según Instancia'!P31=0,"-",IF('Órdenes según Instancia'!AE31=0,"-",('Órdenes según Instancia'!P31/'Órdenes según Instancia'!AE31)))</f>
        <v>-</v>
      </c>
      <c r="U31" s="35" t="str">
        <f>IF('Órdenes según Instancia'!U31=0,"-",IF('Órdenes según Instancia'!AE31=0,"-",('Órdenes según Instancia'!U31/('Órdenes según Instancia'!AE31))))</f>
        <v>-</v>
      </c>
      <c r="V31" s="35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4" t="s">
        <v>235</v>
      </c>
      <c r="C32" s="35">
        <f>IF('Órdenes según Instancia'!C32=0,"-",IF('Órdenes según Instancia'!AB32=0,"-",('Órdenes según Instancia'!C32/'Órdenes según Instancia'!AB32)))</f>
        <v>0.98076923076923073</v>
      </c>
      <c r="D32" s="35" t="str">
        <f>IF('Órdenes según Instancia'!H32=0,"-",IF('Órdenes según Instancia'!AB32=0,"-",('Órdenes según Instancia'!H32/'Órdenes según Instancia'!AB32)))</f>
        <v>-</v>
      </c>
      <c r="E32" s="35" t="str">
        <f>IF('Órdenes según Instancia'!M32=0,"-",IF('Órdenes según Instancia'!AB32=0,"-",('Órdenes según Instancia'!M32/'Órdenes según Instancia'!AB32)))</f>
        <v>-</v>
      </c>
      <c r="F32" s="35">
        <f>IF('Órdenes según Instancia'!R32=0,"-",IF('Órdenes según Instancia'!AB32=0,"-",('Órdenes según Instancia'!R32/'Órdenes según Instancia'!AB32)))</f>
        <v>1.9230769230769232E-2</v>
      </c>
      <c r="G32" s="35" t="str">
        <f>IF('Órdenes según Instancia'!W32=0,"-",IF('Órdenes según Instancia'!AB32=0,"-",('Órdenes según Instancia'!W32/'Órdenes según Instancia'!AB32)))</f>
        <v>-</v>
      </c>
      <c r="H32" s="35" t="str">
        <f>IF('Órdenes según Instancia'!D32=0,"-",IF('Órdenes según Instancia'!AC32=0,"-",('Órdenes según Instancia'!D32/'Órdenes según Instancia'!AC32)))</f>
        <v>-</v>
      </c>
      <c r="I32" s="35" t="str">
        <f>IF('Órdenes según Instancia'!I32=0,"-",IF('Órdenes según Instancia'!AC32=0,"-",('Órdenes según Instancia'!I32/'Órdenes según Instancia'!AC32)))</f>
        <v>-</v>
      </c>
      <c r="J32" s="35" t="str">
        <f>IF('Órdenes según Instancia'!N32=0,"-",IF('Órdenes según Instancia'!AC32=0,"-",('Órdenes según Instancia'!N32/'Órdenes según Instancia'!AC32)))</f>
        <v>-</v>
      </c>
      <c r="K32" s="35" t="str">
        <f>IF('Órdenes según Instancia'!S32=0,"-",IF('Órdenes según Instancia'!AC32=0,"-",('Órdenes según Instancia'!S32/'Órdenes según Instancia'!AC32)))</f>
        <v>-</v>
      </c>
      <c r="L32" s="35" t="str">
        <f>IF('Órdenes según Instancia'!X32=0,"-",IF('Órdenes según Instancia'!AC32=0,"-",('Órdenes según Instancia'!X32/'Órdenes según Instancia'!AC32)))</f>
        <v>-</v>
      </c>
      <c r="M32" s="35">
        <f>IF('Órdenes según Instancia'!E32=0,"-",IF('Órdenes según Instancia'!AD32=0,"-",('Órdenes según Instancia'!E32/'Órdenes según Instancia'!AD32)))</f>
        <v>0.98076923076923073</v>
      </c>
      <c r="N32" s="35" t="str">
        <f>IF('Órdenes según Instancia'!J32=0,"-",IF('Órdenes según Instancia'!AD32=0,"-",('Órdenes según Instancia'!J32/'Órdenes según Instancia'!AD32)))</f>
        <v>-</v>
      </c>
      <c r="O32" s="35" t="str">
        <f>IF('Órdenes según Instancia'!O32=0,"-",IF('Órdenes según Instancia'!AD32=0,"-",('Órdenes según Instancia'!O32/'Órdenes según Instancia'!AD32)))</f>
        <v>-</v>
      </c>
      <c r="P32" s="35">
        <f>IF('Órdenes según Instancia'!T32=0,"-",IF('Órdenes según Instancia'!AD32=0,"-",('Órdenes según Instancia'!T32/'Órdenes según Instancia'!AD32)))</f>
        <v>1.9230769230769232E-2</v>
      </c>
      <c r="Q32" s="35" t="str">
        <f>IF('Órdenes según Instancia'!Y32=0,"-",IF('Órdenes según Instancia'!AD32=0,"-",('Órdenes según Instancia'!Y32/'Órdenes según Instancia'!AD32)))</f>
        <v>-</v>
      </c>
      <c r="R32" s="35" t="str">
        <f>IF('Órdenes según Instancia'!F32=0,"-",IF('Órdenes según Instancia'!AE32=0,"-",('Órdenes según Instancia'!F32/'Órdenes según Instancia'!AE32)))</f>
        <v>-</v>
      </c>
      <c r="S32" s="35" t="str">
        <f>IF('Órdenes según Instancia'!K32=0,"-",IF('Órdenes según Instancia'!AE32=0,"-",('Órdenes según Instancia'!K32/'Órdenes según Instancia'!AE32)))</f>
        <v>-</v>
      </c>
      <c r="T32" s="35" t="str">
        <f>IF('Órdenes según Instancia'!P32=0,"-",IF('Órdenes según Instancia'!AE32=0,"-",('Órdenes según Instancia'!P32/'Órdenes según Instancia'!AE32)))</f>
        <v>-</v>
      </c>
      <c r="U32" s="35" t="str">
        <f>IF('Órdenes según Instancia'!U32=0,"-",IF('Órdenes según Instancia'!AE32=0,"-",('Órdenes según Instancia'!U32/('Órdenes según Instancia'!AE32))))</f>
        <v>-</v>
      </c>
      <c r="V32" s="35" t="str">
        <f>IF('Órdenes según Instancia'!Z32=0,"-",IF('Órdenes según Instancia'!AE32=0,"-",('Órdenes según Instancia'!Z32/'Órdenes según Instancia'!AE32)))</f>
        <v>-</v>
      </c>
    </row>
    <row r="33" spans="2:22" ht="20.100000000000001" customHeight="1" thickBot="1" x14ac:dyDescent="0.25">
      <c r="B33" s="4" t="s">
        <v>236</v>
      </c>
      <c r="C33" s="35">
        <f>IF('Órdenes según Instancia'!C33=0,"-",IF('Órdenes según Instancia'!AB33=0,"-",('Órdenes según Instancia'!C33/'Órdenes según Instancia'!AB33)))</f>
        <v>0.95945945945945943</v>
      </c>
      <c r="D33" s="35" t="str">
        <f>IF('Órdenes según Instancia'!H33=0,"-",IF('Órdenes según Instancia'!AB33=0,"-",('Órdenes según Instancia'!H33/'Órdenes según Instancia'!AB33)))</f>
        <v>-</v>
      </c>
      <c r="E33" s="35">
        <f>IF('Órdenes según Instancia'!M33=0,"-",IF('Órdenes según Instancia'!AB33=0,"-",('Órdenes según Instancia'!M33/'Órdenes según Instancia'!AB33)))</f>
        <v>4.0540540540540543E-2</v>
      </c>
      <c r="F33" s="35" t="str">
        <f>IF('Órdenes según Instancia'!R33=0,"-",IF('Órdenes según Instancia'!AB33=0,"-",('Órdenes según Instancia'!R33/'Órdenes según Instancia'!AB33)))</f>
        <v>-</v>
      </c>
      <c r="G33" s="35" t="str">
        <f>IF('Órdenes según Instancia'!W33=0,"-",IF('Órdenes según Instancia'!AB33=0,"-",('Órdenes según Instancia'!W33/'Órdenes según Instancia'!AB33)))</f>
        <v>-</v>
      </c>
      <c r="H33" s="35" t="str">
        <f>IF('Órdenes según Instancia'!D33=0,"-",IF('Órdenes según Instancia'!AC33=0,"-",('Órdenes según Instancia'!D33/'Órdenes según Instancia'!AC33)))</f>
        <v>-</v>
      </c>
      <c r="I33" s="35" t="str">
        <f>IF('Órdenes según Instancia'!I33=0,"-",IF('Órdenes según Instancia'!AC33=0,"-",('Órdenes según Instancia'!I33/'Órdenes según Instancia'!AC33)))</f>
        <v>-</v>
      </c>
      <c r="J33" s="35" t="str">
        <f>IF('Órdenes según Instancia'!N33=0,"-",IF('Órdenes según Instancia'!AC33=0,"-",('Órdenes según Instancia'!N33/'Órdenes según Instancia'!AC33)))</f>
        <v>-</v>
      </c>
      <c r="K33" s="35" t="str">
        <f>IF('Órdenes según Instancia'!S33=0,"-",IF('Órdenes según Instancia'!AC33=0,"-",('Órdenes según Instancia'!S33/'Órdenes según Instancia'!AC33)))</f>
        <v>-</v>
      </c>
      <c r="L33" s="35" t="str">
        <f>IF('Órdenes según Instancia'!X33=0,"-",IF('Órdenes según Instancia'!AC33=0,"-",('Órdenes según Instancia'!X33/'Órdenes según Instancia'!AC33)))</f>
        <v>-</v>
      </c>
      <c r="M33" s="35">
        <f>IF('Órdenes según Instancia'!E33=0,"-",IF('Órdenes según Instancia'!AD33=0,"-",('Órdenes según Instancia'!E33/'Órdenes según Instancia'!AD33)))</f>
        <v>0.94736842105263153</v>
      </c>
      <c r="N33" s="35" t="str">
        <f>IF('Órdenes según Instancia'!J33=0,"-",IF('Órdenes según Instancia'!AD33=0,"-",('Órdenes según Instancia'!J33/'Órdenes según Instancia'!AD33)))</f>
        <v>-</v>
      </c>
      <c r="O33" s="35">
        <f>IF('Órdenes según Instancia'!O33=0,"-",IF('Órdenes según Instancia'!AD33=0,"-",('Órdenes según Instancia'!O33/'Órdenes según Instancia'!AD33)))</f>
        <v>5.2631578947368418E-2</v>
      </c>
      <c r="P33" s="35" t="str">
        <f>IF('Órdenes según Instancia'!T33=0,"-",IF('Órdenes según Instancia'!AD33=0,"-",('Órdenes según Instancia'!T33/'Órdenes según Instancia'!AD33)))</f>
        <v>-</v>
      </c>
      <c r="Q33" s="35" t="str">
        <f>IF('Órdenes según Instancia'!Y33=0,"-",IF('Órdenes según Instancia'!AD33=0,"-",('Órdenes según Instancia'!Y33/'Órdenes según Instancia'!AD33)))</f>
        <v>-</v>
      </c>
      <c r="R33" s="35">
        <f>IF('Órdenes según Instancia'!F33=0,"-",IF('Órdenes según Instancia'!AE33=0,"-",('Órdenes según Instancia'!F33/'Órdenes según Instancia'!AE33)))</f>
        <v>1</v>
      </c>
      <c r="S33" s="35" t="str">
        <f>IF('Órdenes según Instancia'!K33=0,"-",IF('Órdenes según Instancia'!AE33=0,"-",('Órdenes según Instancia'!K33/'Órdenes según Instancia'!AE33)))</f>
        <v>-</v>
      </c>
      <c r="T33" s="35" t="str">
        <f>IF('Órdenes según Instancia'!P33=0,"-",IF('Órdenes según Instancia'!AE33=0,"-",('Órdenes según Instancia'!P33/'Órdenes según Instancia'!AE33)))</f>
        <v>-</v>
      </c>
      <c r="U33" s="35" t="str">
        <f>IF('Órdenes según Instancia'!U33=0,"-",IF('Órdenes según Instancia'!AE33=0,"-",('Órdenes según Instancia'!U33/('Órdenes según Instancia'!AE33))))</f>
        <v>-</v>
      </c>
      <c r="V33" s="35" t="str">
        <f>IF('Órdenes según Instancia'!Z33=0,"-",IF('Órdenes según Instancia'!AE33=0,"-",('Órdenes según Instancia'!Z33/'Órdenes según Instancia'!AE33)))</f>
        <v>-</v>
      </c>
    </row>
    <row r="34" spans="2:22" ht="20.100000000000001" customHeight="1" thickBot="1" x14ac:dyDescent="0.25">
      <c r="B34" s="4" t="s">
        <v>237</v>
      </c>
      <c r="C34" s="35">
        <f>IF('Órdenes según Instancia'!C34=0,"-",IF('Órdenes según Instancia'!AB34=0,"-",('Órdenes según Instancia'!C34/'Órdenes según Instancia'!AB34)))</f>
        <v>1</v>
      </c>
      <c r="D34" s="35" t="str">
        <f>IF('Órdenes según Instancia'!H34=0,"-",IF('Órdenes según Instancia'!AB34=0,"-",('Órdenes según Instancia'!H34/'Órdenes según Instancia'!AB34)))</f>
        <v>-</v>
      </c>
      <c r="E34" s="35" t="str">
        <f>IF('Órdenes según Instancia'!M34=0,"-",IF('Órdenes según Instancia'!AB34=0,"-",('Órdenes según Instancia'!M34/'Órdenes según Instancia'!AB34)))</f>
        <v>-</v>
      </c>
      <c r="F34" s="35" t="str">
        <f>IF('Órdenes según Instancia'!R34=0,"-",IF('Órdenes según Instancia'!AB34=0,"-",('Órdenes según Instancia'!R34/'Órdenes según Instancia'!AB34)))</f>
        <v>-</v>
      </c>
      <c r="G34" s="35" t="str">
        <f>IF('Órdenes según Instancia'!W34=0,"-",IF('Órdenes según Instancia'!AB34=0,"-",('Órdenes según Instancia'!W34/'Órdenes según Instancia'!AB34)))</f>
        <v>-</v>
      </c>
      <c r="H34" s="35" t="str">
        <f>IF('Órdenes según Instancia'!D34=0,"-",IF('Órdenes según Instancia'!AC34=0,"-",('Órdenes según Instancia'!D34/'Órdenes según Instancia'!AC34)))</f>
        <v>-</v>
      </c>
      <c r="I34" s="35" t="str">
        <f>IF('Órdenes según Instancia'!I34=0,"-",IF('Órdenes según Instancia'!AC34=0,"-",('Órdenes según Instancia'!I34/'Órdenes según Instancia'!AC34)))</f>
        <v>-</v>
      </c>
      <c r="J34" s="35" t="str">
        <f>IF('Órdenes según Instancia'!N34=0,"-",IF('Órdenes según Instancia'!AC34=0,"-",('Órdenes según Instancia'!N34/'Órdenes según Instancia'!AC34)))</f>
        <v>-</v>
      </c>
      <c r="K34" s="35" t="str">
        <f>IF('Órdenes según Instancia'!S34=0,"-",IF('Órdenes según Instancia'!AC34=0,"-",('Órdenes según Instancia'!S34/'Órdenes según Instancia'!AC34)))</f>
        <v>-</v>
      </c>
      <c r="L34" s="35" t="str">
        <f>IF('Órdenes según Instancia'!X34=0,"-",IF('Órdenes según Instancia'!AC34=0,"-",('Órdenes según Instancia'!X34/'Órdenes según Instancia'!AC34)))</f>
        <v>-</v>
      </c>
      <c r="M34" s="35">
        <f>IF('Órdenes según Instancia'!E34=0,"-",IF('Órdenes según Instancia'!AD34=0,"-",('Órdenes según Instancia'!E34/'Órdenes según Instancia'!AD34)))</f>
        <v>1</v>
      </c>
      <c r="N34" s="35" t="str">
        <f>IF('Órdenes según Instancia'!J34=0,"-",IF('Órdenes según Instancia'!AD34=0,"-",('Órdenes según Instancia'!J34/'Órdenes según Instancia'!AD34)))</f>
        <v>-</v>
      </c>
      <c r="O34" s="35" t="str">
        <f>IF('Órdenes según Instancia'!O34=0,"-",IF('Órdenes según Instancia'!AD34=0,"-",('Órdenes según Instancia'!O34/'Órdenes según Instancia'!AD34)))</f>
        <v>-</v>
      </c>
      <c r="P34" s="35" t="str">
        <f>IF('Órdenes según Instancia'!T34=0,"-",IF('Órdenes según Instancia'!AD34=0,"-",('Órdenes según Instancia'!T34/'Órdenes según Instancia'!AD34)))</f>
        <v>-</v>
      </c>
      <c r="Q34" s="35" t="str">
        <f>IF('Órdenes según Instancia'!Y34=0,"-",IF('Órdenes según Instancia'!AD34=0,"-",('Órdenes según Instancia'!Y34/'Órdenes según Instancia'!AD34)))</f>
        <v>-</v>
      </c>
      <c r="R34" s="35">
        <f>IF('Órdenes según Instancia'!F34=0,"-",IF('Órdenes según Instancia'!AE34=0,"-",('Órdenes según Instancia'!F34/'Órdenes según Instancia'!AE34)))</f>
        <v>1</v>
      </c>
      <c r="S34" s="35" t="str">
        <f>IF('Órdenes según Instancia'!K34=0,"-",IF('Órdenes según Instancia'!AE34=0,"-",('Órdenes según Instancia'!K34/'Órdenes según Instancia'!AE34)))</f>
        <v>-</v>
      </c>
      <c r="T34" s="35" t="str">
        <f>IF('Órdenes según Instancia'!P34=0,"-",IF('Órdenes según Instancia'!AE34=0,"-",('Órdenes según Instancia'!P34/'Órdenes según Instancia'!AE34)))</f>
        <v>-</v>
      </c>
      <c r="U34" s="35" t="str">
        <f>IF('Órdenes según Instancia'!U34=0,"-",IF('Órdenes según Instancia'!AE34=0,"-",('Órdenes según Instancia'!U34/('Órdenes según Instancia'!AE34))))</f>
        <v>-</v>
      </c>
      <c r="V34" s="35" t="str">
        <f>IF('Órdenes según Instancia'!Z34=0,"-",IF('Órdenes según Instancia'!AE34=0,"-",('Órdenes según Instancia'!Z34/'Órdenes según Instancia'!AE34)))</f>
        <v>-</v>
      </c>
    </row>
    <row r="35" spans="2:22" ht="20.100000000000001" customHeight="1" thickBot="1" x14ac:dyDescent="0.25">
      <c r="B35" s="4" t="s">
        <v>238</v>
      </c>
      <c r="C35" s="35">
        <f>IF('Órdenes según Instancia'!C35=0,"-",IF('Órdenes según Instancia'!AB35=0,"-",('Órdenes según Instancia'!C35/'Órdenes según Instancia'!AB35)))</f>
        <v>1</v>
      </c>
      <c r="D35" s="35" t="str">
        <f>IF('Órdenes según Instancia'!H35=0,"-",IF('Órdenes según Instancia'!AB35=0,"-",('Órdenes según Instancia'!H35/'Órdenes según Instancia'!AB35)))</f>
        <v>-</v>
      </c>
      <c r="E35" s="35" t="str">
        <f>IF('Órdenes según Instancia'!M35=0,"-",IF('Órdenes según Instancia'!AB35=0,"-",('Órdenes según Instancia'!M35/'Órdenes según Instancia'!AB35)))</f>
        <v>-</v>
      </c>
      <c r="F35" s="35" t="str">
        <f>IF('Órdenes según Instancia'!R35=0,"-",IF('Órdenes según Instancia'!AB35=0,"-",('Órdenes según Instancia'!R35/'Órdenes según Instancia'!AB35)))</f>
        <v>-</v>
      </c>
      <c r="G35" s="35" t="str">
        <f>IF('Órdenes según Instancia'!W35=0,"-",IF('Órdenes según Instancia'!AB35=0,"-",('Órdenes según Instancia'!W35/'Órdenes según Instancia'!AB35)))</f>
        <v>-</v>
      </c>
      <c r="H35" s="35" t="str">
        <f>IF('Órdenes según Instancia'!D35=0,"-",IF('Órdenes según Instancia'!AC35=0,"-",('Órdenes según Instancia'!D35/'Órdenes según Instancia'!AC35)))</f>
        <v>-</v>
      </c>
      <c r="I35" s="35" t="str">
        <f>IF('Órdenes según Instancia'!I35=0,"-",IF('Órdenes según Instancia'!AC35=0,"-",('Órdenes según Instancia'!I35/'Órdenes según Instancia'!AC35)))</f>
        <v>-</v>
      </c>
      <c r="J35" s="35" t="str">
        <f>IF('Órdenes según Instancia'!N35=0,"-",IF('Órdenes según Instancia'!AC35=0,"-",('Órdenes según Instancia'!N35/'Órdenes según Instancia'!AC35)))</f>
        <v>-</v>
      </c>
      <c r="K35" s="35" t="str">
        <f>IF('Órdenes según Instancia'!S35=0,"-",IF('Órdenes según Instancia'!AC35=0,"-",('Órdenes según Instancia'!S35/'Órdenes según Instancia'!AC35)))</f>
        <v>-</v>
      </c>
      <c r="L35" s="35" t="str">
        <f>IF('Órdenes según Instancia'!X35=0,"-",IF('Órdenes según Instancia'!AC35=0,"-",('Órdenes según Instancia'!X35/'Órdenes según Instancia'!AC35)))</f>
        <v>-</v>
      </c>
      <c r="M35" s="35">
        <f>IF('Órdenes según Instancia'!E35=0,"-",IF('Órdenes según Instancia'!AD35=0,"-",('Órdenes según Instancia'!E35/'Órdenes según Instancia'!AD35)))</f>
        <v>1</v>
      </c>
      <c r="N35" s="35" t="str">
        <f>IF('Órdenes según Instancia'!J35=0,"-",IF('Órdenes según Instancia'!AD35=0,"-",('Órdenes según Instancia'!J35/'Órdenes según Instancia'!AD35)))</f>
        <v>-</v>
      </c>
      <c r="O35" s="35" t="str">
        <f>IF('Órdenes según Instancia'!O35=0,"-",IF('Órdenes según Instancia'!AD35=0,"-",('Órdenes según Instancia'!O35/'Órdenes según Instancia'!AD35)))</f>
        <v>-</v>
      </c>
      <c r="P35" s="35" t="str">
        <f>IF('Órdenes según Instancia'!T35=0,"-",IF('Órdenes según Instancia'!AD35=0,"-",('Órdenes según Instancia'!T35/'Órdenes según Instancia'!AD35)))</f>
        <v>-</v>
      </c>
      <c r="Q35" s="35" t="str">
        <f>IF('Órdenes según Instancia'!Y35=0,"-",IF('Órdenes según Instancia'!AD35=0,"-",('Órdenes según Instancia'!Y35/'Órdenes según Instancia'!AD35)))</f>
        <v>-</v>
      </c>
      <c r="R35" s="35">
        <f>IF('Órdenes según Instancia'!F35=0,"-",IF('Órdenes según Instancia'!AE35=0,"-",('Órdenes según Instancia'!F35/'Órdenes según Instancia'!AE35)))</f>
        <v>1</v>
      </c>
      <c r="S35" s="35" t="str">
        <f>IF('Órdenes según Instancia'!K35=0,"-",IF('Órdenes según Instancia'!AE35=0,"-",('Órdenes según Instancia'!K35/'Órdenes según Instancia'!AE35)))</f>
        <v>-</v>
      </c>
      <c r="T35" s="35" t="str">
        <f>IF('Órdenes según Instancia'!P35=0,"-",IF('Órdenes según Instancia'!AE35=0,"-",('Órdenes según Instancia'!P35/'Órdenes según Instancia'!AE35)))</f>
        <v>-</v>
      </c>
      <c r="U35" s="35" t="str">
        <f>IF('Órdenes según Instancia'!U35=0,"-",IF('Órdenes según Instancia'!AE35=0,"-",('Órdenes según Instancia'!U35/('Órdenes según Instancia'!AE35))))</f>
        <v>-</v>
      </c>
      <c r="V35" s="35" t="str">
        <f>IF('Órdenes según Instancia'!Z35=0,"-",IF('Órdenes según Instancia'!AE35=0,"-",('Órdenes según Instancia'!Z35/'Órdenes según Instancia'!AE35)))</f>
        <v>-</v>
      </c>
    </row>
    <row r="36" spans="2:22" ht="20.100000000000001" customHeight="1" thickBot="1" x14ac:dyDescent="0.25">
      <c r="B36" s="4" t="s">
        <v>239</v>
      </c>
      <c r="C36" s="35">
        <f>IF('Órdenes según Instancia'!C36=0,"-",IF('Órdenes según Instancia'!AB36=0,"-",('Órdenes según Instancia'!C36/'Órdenes según Instancia'!AB36)))</f>
        <v>1</v>
      </c>
      <c r="D36" s="35" t="str">
        <f>IF('Órdenes según Instancia'!H36=0,"-",IF('Órdenes según Instancia'!AB36=0,"-",('Órdenes según Instancia'!H36/'Órdenes según Instancia'!AB36)))</f>
        <v>-</v>
      </c>
      <c r="E36" s="35" t="str">
        <f>IF('Órdenes según Instancia'!M36=0,"-",IF('Órdenes según Instancia'!AB36=0,"-",('Órdenes según Instancia'!M36/'Órdenes según Instancia'!AB36)))</f>
        <v>-</v>
      </c>
      <c r="F36" s="35" t="str">
        <f>IF('Órdenes según Instancia'!R36=0,"-",IF('Órdenes según Instancia'!AB36=0,"-",('Órdenes según Instancia'!R36/'Órdenes según Instancia'!AB36)))</f>
        <v>-</v>
      </c>
      <c r="G36" s="35" t="str">
        <f>IF('Órdenes según Instancia'!W36=0,"-",IF('Órdenes según Instancia'!AB36=0,"-",('Órdenes según Instancia'!W36/'Órdenes según Instancia'!AB36)))</f>
        <v>-</v>
      </c>
      <c r="H36" s="35" t="str">
        <f>IF('Órdenes según Instancia'!D36=0,"-",IF('Órdenes según Instancia'!AC36=0,"-",('Órdenes según Instancia'!D36/'Órdenes según Instancia'!AC36)))</f>
        <v>-</v>
      </c>
      <c r="I36" s="35" t="str">
        <f>IF('Órdenes según Instancia'!I36=0,"-",IF('Órdenes según Instancia'!AC36=0,"-",('Órdenes según Instancia'!I36/'Órdenes según Instancia'!AC36)))</f>
        <v>-</v>
      </c>
      <c r="J36" s="35" t="str">
        <f>IF('Órdenes según Instancia'!N36=0,"-",IF('Órdenes según Instancia'!AC36=0,"-",('Órdenes según Instancia'!N36/'Órdenes según Instancia'!AC36)))</f>
        <v>-</v>
      </c>
      <c r="K36" s="35" t="str">
        <f>IF('Órdenes según Instancia'!S36=0,"-",IF('Órdenes según Instancia'!AC36=0,"-",('Órdenes según Instancia'!S36/'Órdenes según Instancia'!AC36)))</f>
        <v>-</v>
      </c>
      <c r="L36" s="35" t="str">
        <f>IF('Órdenes según Instancia'!X36=0,"-",IF('Órdenes según Instancia'!AC36=0,"-",('Órdenes según Instancia'!X36/'Órdenes según Instancia'!AC36)))</f>
        <v>-</v>
      </c>
      <c r="M36" s="35">
        <f>IF('Órdenes según Instancia'!E36=0,"-",IF('Órdenes según Instancia'!AD36=0,"-",('Órdenes según Instancia'!E36/'Órdenes según Instancia'!AD36)))</f>
        <v>1</v>
      </c>
      <c r="N36" s="35" t="str">
        <f>IF('Órdenes según Instancia'!J36=0,"-",IF('Órdenes según Instancia'!AD36=0,"-",('Órdenes según Instancia'!J36/'Órdenes según Instancia'!AD36)))</f>
        <v>-</v>
      </c>
      <c r="O36" s="35" t="str">
        <f>IF('Órdenes según Instancia'!O36=0,"-",IF('Órdenes según Instancia'!AD36=0,"-",('Órdenes según Instancia'!O36/'Órdenes según Instancia'!AD36)))</f>
        <v>-</v>
      </c>
      <c r="P36" s="35" t="str">
        <f>IF('Órdenes según Instancia'!T36=0,"-",IF('Órdenes según Instancia'!AD36=0,"-",('Órdenes según Instancia'!T36/'Órdenes según Instancia'!AD36)))</f>
        <v>-</v>
      </c>
      <c r="Q36" s="35" t="str">
        <f>IF('Órdenes según Instancia'!Y36=0,"-",IF('Órdenes según Instancia'!AD36=0,"-",('Órdenes según Instancia'!Y36/'Órdenes según Instancia'!AD36)))</f>
        <v>-</v>
      </c>
      <c r="R36" s="35">
        <f>IF('Órdenes según Instancia'!F36=0,"-",IF('Órdenes según Instancia'!AE36=0,"-",('Órdenes según Instancia'!F36/'Órdenes según Instancia'!AE36)))</f>
        <v>1</v>
      </c>
      <c r="S36" s="35" t="str">
        <f>IF('Órdenes según Instancia'!K36=0,"-",IF('Órdenes según Instancia'!AE36=0,"-",('Órdenes según Instancia'!K36/'Órdenes según Instancia'!AE36)))</f>
        <v>-</v>
      </c>
      <c r="T36" s="35" t="str">
        <f>IF('Órdenes según Instancia'!P36=0,"-",IF('Órdenes según Instancia'!AE36=0,"-",('Órdenes según Instancia'!P36/'Órdenes según Instancia'!AE36)))</f>
        <v>-</v>
      </c>
      <c r="U36" s="35" t="str">
        <f>IF('Órdenes según Instancia'!U36=0,"-",IF('Órdenes según Instancia'!AE36=0,"-",('Órdenes según Instancia'!U36/('Órdenes según Instancia'!AE36))))</f>
        <v>-</v>
      </c>
      <c r="V36" s="35" t="str">
        <f>IF('Órdenes según Instancia'!Z36=0,"-",IF('Órdenes según Instancia'!AE36=0,"-",('Órdenes según Instancia'!Z36/'Órdenes según Instancia'!AE36)))</f>
        <v>-</v>
      </c>
    </row>
    <row r="37" spans="2:22" ht="20.100000000000001" customHeight="1" thickBot="1" x14ac:dyDescent="0.25">
      <c r="B37" s="4" t="s">
        <v>240</v>
      </c>
      <c r="C37" s="35">
        <f>IF('Órdenes según Instancia'!C37=0,"-",IF('Órdenes según Instancia'!AB37=0,"-",('Órdenes según Instancia'!C37/'Órdenes según Instancia'!AB37)))</f>
        <v>0.84210526315789469</v>
      </c>
      <c r="D37" s="35" t="str">
        <f>IF('Órdenes según Instancia'!H37=0,"-",IF('Órdenes según Instancia'!AB37=0,"-",('Órdenes según Instancia'!H37/'Órdenes según Instancia'!AB37)))</f>
        <v>-</v>
      </c>
      <c r="E37" s="35">
        <f>IF('Órdenes según Instancia'!M37=0,"-",IF('Órdenes según Instancia'!AB37=0,"-",('Órdenes según Instancia'!M37/'Órdenes según Instancia'!AB37)))</f>
        <v>0.15789473684210525</v>
      </c>
      <c r="F37" s="35" t="str">
        <f>IF('Órdenes según Instancia'!R37=0,"-",IF('Órdenes según Instancia'!AB37=0,"-",('Órdenes según Instancia'!R37/'Órdenes según Instancia'!AB37)))</f>
        <v>-</v>
      </c>
      <c r="G37" s="35" t="str">
        <f>IF('Órdenes según Instancia'!W37=0,"-",IF('Órdenes según Instancia'!AB37=0,"-",('Órdenes según Instancia'!W37/'Órdenes según Instancia'!AB37)))</f>
        <v>-</v>
      </c>
      <c r="H37" s="35" t="str">
        <f>IF('Órdenes según Instancia'!D37=0,"-",IF('Órdenes según Instancia'!AC37=0,"-",('Órdenes según Instancia'!D37/'Órdenes según Instancia'!AC37)))</f>
        <v>-</v>
      </c>
      <c r="I37" s="35" t="str">
        <f>IF('Órdenes según Instancia'!I37=0,"-",IF('Órdenes según Instancia'!AC37=0,"-",('Órdenes según Instancia'!I37/'Órdenes según Instancia'!AC37)))</f>
        <v>-</v>
      </c>
      <c r="J37" s="35" t="str">
        <f>IF('Órdenes según Instancia'!N37=0,"-",IF('Órdenes según Instancia'!AC37=0,"-",('Órdenes según Instancia'!N37/'Órdenes según Instancia'!AC37)))</f>
        <v>-</v>
      </c>
      <c r="K37" s="35" t="str">
        <f>IF('Órdenes según Instancia'!S37=0,"-",IF('Órdenes según Instancia'!AC37=0,"-",('Órdenes según Instancia'!S37/'Órdenes según Instancia'!AC37)))</f>
        <v>-</v>
      </c>
      <c r="L37" s="35" t="str">
        <f>IF('Órdenes según Instancia'!X37=0,"-",IF('Órdenes según Instancia'!AC37=0,"-",('Órdenes según Instancia'!X37/'Órdenes según Instancia'!AC37)))</f>
        <v>-</v>
      </c>
      <c r="M37" s="35">
        <f>IF('Órdenes según Instancia'!E37=0,"-",IF('Órdenes según Instancia'!AD37=0,"-",('Órdenes según Instancia'!E37/'Órdenes según Instancia'!AD37)))</f>
        <v>0.82352941176470584</v>
      </c>
      <c r="N37" s="35" t="str">
        <f>IF('Órdenes según Instancia'!J37=0,"-",IF('Órdenes según Instancia'!AD37=0,"-",('Órdenes según Instancia'!J37/'Órdenes según Instancia'!AD37)))</f>
        <v>-</v>
      </c>
      <c r="O37" s="35">
        <f>IF('Órdenes según Instancia'!O37=0,"-",IF('Órdenes según Instancia'!AD37=0,"-",('Órdenes según Instancia'!O37/'Órdenes según Instancia'!AD37)))</f>
        <v>0.17647058823529413</v>
      </c>
      <c r="P37" s="35" t="str">
        <f>IF('Órdenes según Instancia'!T37=0,"-",IF('Órdenes según Instancia'!AD37=0,"-",('Órdenes según Instancia'!T37/'Órdenes según Instancia'!AD37)))</f>
        <v>-</v>
      </c>
      <c r="Q37" s="35" t="str">
        <f>IF('Órdenes según Instancia'!Y37=0,"-",IF('Órdenes según Instancia'!AD37=0,"-",('Órdenes según Instancia'!Y37/'Órdenes según Instancia'!AD37)))</f>
        <v>-</v>
      </c>
      <c r="R37" s="35">
        <f>IF('Órdenes según Instancia'!F37=0,"-",IF('Órdenes según Instancia'!AE37=0,"-",('Órdenes según Instancia'!F37/'Órdenes según Instancia'!AE37)))</f>
        <v>1</v>
      </c>
      <c r="S37" s="35" t="str">
        <f>IF('Órdenes según Instancia'!K37=0,"-",IF('Órdenes según Instancia'!AE37=0,"-",('Órdenes según Instancia'!K37/'Órdenes según Instancia'!AE37)))</f>
        <v>-</v>
      </c>
      <c r="T37" s="35" t="str">
        <f>IF('Órdenes según Instancia'!P37=0,"-",IF('Órdenes según Instancia'!AE37=0,"-",('Órdenes según Instancia'!P37/'Órdenes según Instancia'!AE37)))</f>
        <v>-</v>
      </c>
      <c r="U37" s="35" t="str">
        <f>IF('Órdenes según Instancia'!U37=0,"-",IF('Órdenes según Instancia'!AE37=0,"-",('Órdenes según Instancia'!U37/('Órdenes según Instancia'!AE37))))</f>
        <v>-</v>
      </c>
      <c r="V37" s="35" t="str">
        <f>IF('Órdenes según Instancia'!Z37=0,"-",IF('Órdenes según Instancia'!AE37=0,"-",('Órdenes según Instancia'!Z37/'Órdenes según Instancia'!AE37)))</f>
        <v>-</v>
      </c>
    </row>
    <row r="38" spans="2:22" ht="20.100000000000001" customHeight="1" thickBot="1" x14ac:dyDescent="0.25">
      <c r="B38" s="4" t="s">
        <v>241</v>
      </c>
      <c r="C38" s="35">
        <f>IF('Órdenes según Instancia'!C38=0,"-",IF('Órdenes según Instancia'!AB38=0,"-",('Órdenes según Instancia'!C38/'Órdenes según Instancia'!AB38)))</f>
        <v>1</v>
      </c>
      <c r="D38" s="35" t="str">
        <f>IF('Órdenes según Instancia'!H38=0,"-",IF('Órdenes según Instancia'!AB38=0,"-",('Órdenes según Instancia'!H38/'Órdenes según Instancia'!AB38)))</f>
        <v>-</v>
      </c>
      <c r="E38" s="35" t="str">
        <f>IF('Órdenes según Instancia'!M38=0,"-",IF('Órdenes según Instancia'!AB38=0,"-",('Órdenes según Instancia'!M38/'Órdenes según Instancia'!AB38)))</f>
        <v>-</v>
      </c>
      <c r="F38" s="35" t="str">
        <f>IF('Órdenes según Instancia'!R38=0,"-",IF('Órdenes según Instancia'!AB38=0,"-",('Órdenes según Instancia'!R38/'Órdenes según Instancia'!AB38)))</f>
        <v>-</v>
      </c>
      <c r="G38" s="35" t="str">
        <f>IF('Órdenes según Instancia'!W38=0,"-",IF('Órdenes según Instancia'!AB38=0,"-",('Órdenes según Instancia'!W38/'Órdenes según Instancia'!AB38)))</f>
        <v>-</v>
      </c>
      <c r="H38" s="35" t="str">
        <f>IF('Órdenes según Instancia'!D38=0,"-",IF('Órdenes según Instancia'!AC38=0,"-",('Órdenes según Instancia'!D38/'Órdenes según Instancia'!AC38)))</f>
        <v>-</v>
      </c>
      <c r="I38" s="35" t="str">
        <f>IF('Órdenes según Instancia'!I38=0,"-",IF('Órdenes según Instancia'!AC38=0,"-",('Órdenes según Instancia'!I38/'Órdenes según Instancia'!AC38)))</f>
        <v>-</v>
      </c>
      <c r="J38" s="35" t="str">
        <f>IF('Órdenes según Instancia'!N38=0,"-",IF('Órdenes según Instancia'!AC38=0,"-",('Órdenes según Instancia'!N38/'Órdenes según Instancia'!AC38)))</f>
        <v>-</v>
      </c>
      <c r="K38" s="35" t="str">
        <f>IF('Órdenes según Instancia'!S38=0,"-",IF('Órdenes según Instancia'!AC38=0,"-",('Órdenes según Instancia'!S38/'Órdenes según Instancia'!AC38)))</f>
        <v>-</v>
      </c>
      <c r="L38" s="35" t="str">
        <f>IF('Órdenes según Instancia'!X38=0,"-",IF('Órdenes según Instancia'!AC38=0,"-",('Órdenes según Instancia'!X38/'Órdenes según Instancia'!AC38)))</f>
        <v>-</v>
      </c>
      <c r="M38" s="35">
        <f>IF('Órdenes según Instancia'!E38=0,"-",IF('Órdenes según Instancia'!AD38=0,"-",('Órdenes según Instancia'!E38/'Órdenes según Instancia'!AD38)))</f>
        <v>1</v>
      </c>
      <c r="N38" s="35" t="str">
        <f>IF('Órdenes según Instancia'!J38=0,"-",IF('Órdenes según Instancia'!AD38=0,"-",('Órdenes según Instancia'!J38/'Órdenes según Instancia'!AD38)))</f>
        <v>-</v>
      </c>
      <c r="O38" s="35" t="str">
        <f>IF('Órdenes según Instancia'!O38=0,"-",IF('Órdenes según Instancia'!AD38=0,"-",('Órdenes según Instancia'!O38/'Órdenes según Instancia'!AD38)))</f>
        <v>-</v>
      </c>
      <c r="P38" s="35" t="str">
        <f>IF('Órdenes según Instancia'!T38=0,"-",IF('Órdenes según Instancia'!AD38=0,"-",('Órdenes según Instancia'!T38/'Órdenes según Instancia'!AD38)))</f>
        <v>-</v>
      </c>
      <c r="Q38" s="35" t="str">
        <f>IF('Órdenes según Instancia'!Y38=0,"-",IF('Órdenes según Instancia'!AD38=0,"-",('Órdenes según Instancia'!Y38/'Órdenes según Instancia'!AD38)))</f>
        <v>-</v>
      </c>
      <c r="R38" s="35">
        <f>IF('Órdenes según Instancia'!F38=0,"-",IF('Órdenes según Instancia'!AE38=0,"-",('Órdenes según Instancia'!F38/'Órdenes según Instancia'!AE38)))</f>
        <v>1</v>
      </c>
      <c r="S38" s="35" t="str">
        <f>IF('Órdenes según Instancia'!K38=0,"-",IF('Órdenes según Instancia'!AE38=0,"-",('Órdenes según Instancia'!K38/'Órdenes según Instancia'!AE38)))</f>
        <v>-</v>
      </c>
      <c r="T38" s="35" t="str">
        <f>IF('Órdenes según Instancia'!P38=0,"-",IF('Órdenes según Instancia'!AE38=0,"-",('Órdenes según Instancia'!P38/'Órdenes según Instancia'!AE38)))</f>
        <v>-</v>
      </c>
      <c r="U38" s="35" t="str">
        <f>IF('Órdenes según Instancia'!U38=0,"-",IF('Órdenes según Instancia'!AE38=0,"-",('Órdenes según Instancia'!U38/('Órdenes según Instancia'!AE38))))</f>
        <v>-</v>
      </c>
      <c r="V38" s="35" t="str">
        <f>IF('Órdenes según Instancia'!Z38=0,"-",IF('Órdenes según Instancia'!AE38=0,"-",('Órdenes según Instancia'!Z38/'Órdenes según Instancia'!AE38)))</f>
        <v>-</v>
      </c>
    </row>
    <row r="39" spans="2:22" ht="20.100000000000001" customHeight="1" thickBot="1" x14ac:dyDescent="0.25">
      <c r="B39" s="4" t="s">
        <v>242</v>
      </c>
      <c r="C39" s="35">
        <f>IF('Órdenes según Instancia'!C39=0,"-",IF('Órdenes según Instancia'!AB39=0,"-",('Órdenes según Instancia'!C39/'Órdenes según Instancia'!AB39)))</f>
        <v>1</v>
      </c>
      <c r="D39" s="35" t="str">
        <f>IF('Órdenes según Instancia'!H39=0,"-",IF('Órdenes según Instancia'!AB39=0,"-",('Órdenes según Instancia'!H39/'Órdenes según Instancia'!AB39)))</f>
        <v>-</v>
      </c>
      <c r="E39" s="35" t="str">
        <f>IF('Órdenes según Instancia'!M39=0,"-",IF('Órdenes según Instancia'!AB39=0,"-",('Órdenes según Instancia'!M39/'Órdenes según Instancia'!AB39)))</f>
        <v>-</v>
      </c>
      <c r="F39" s="35" t="str">
        <f>IF('Órdenes según Instancia'!R39=0,"-",IF('Órdenes según Instancia'!AB39=0,"-",('Órdenes según Instancia'!R39/'Órdenes según Instancia'!AB39)))</f>
        <v>-</v>
      </c>
      <c r="G39" s="35" t="str">
        <f>IF('Órdenes según Instancia'!W39=0,"-",IF('Órdenes según Instancia'!AB39=0,"-",('Órdenes según Instancia'!W39/'Órdenes según Instancia'!AB39)))</f>
        <v>-</v>
      </c>
      <c r="H39" s="35" t="str">
        <f>IF('Órdenes según Instancia'!D39=0,"-",IF('Órdenes según Instancia'!AC39=0,"-",('Órdenes según Instancia'!D39/'Órdenes según Instancia'!AC39)))</f>
        <v>-</v>
      </c>
      <c r="I39" s="35" t="str">
        <f>IF('Órdenes según Instancia'!I39=0,"-",IF('Órdenes según Instancia'!AC39=0,"-",('Órdenes según Instancia'!I39/'Órdenes según Instancia'!AC39)))</f>
        <v>-</v>
      </c>
      <c r="J39" s="35" t="str">
        <f>IF('Órdenes según Instancia'!N39=0,"-",IF('Órdenes según Instancia'!AC39=0,"-",('Órdenes según Instancia'!N39/'Órdenes según Instancia'!AC39)))</f>
        <v>-</v>
      </c>
      <c r="K39" s="35" t="str">
        <f>IF('Órdenes según Instancia'!S39=0,"-",IF('Órdenes según Instancia'!AC39=0,"-",('Órdenes según Instancia'!S39/'Órdenes según Instancia'!AC39)))</f>
        <v>-</v>
      </c>
      <c r="L39" s="35" t="str">
        <f>IF('Órdenes según Instancia'!X39=0,"-",IF('Órdenes según Instancia'!AC39=0,"-",('Órdenes según Instancia'!X39/'Órdenes según Instancia'!AC39)))</f>
        <v>-</v>
      </c>
      <c r="M39" s="35">
        <f>IF('Órdenes según Instancia'!E39=0,"-",IF('Órdenes según Instancia'!AD39=0,"-",('Órdenes según Instancia'!E39/'Órdenes según Instancia'!AD39)))</f>
        <v>1</v>
      </c>
      <c r="N39" s="35" t="str">
        <f>IF('Órdenes según Instancia'!J39=0,"-",IF('Órdenes según Instancia'!AD39=0,"-",('Órdenes según Instancia'!J39/'Órdenes según Instancia'!AD39)))</f>
        <v>-</v>
      </c>
      <c r="O39" s="35" t="str">
        <f>IF('Órdenes según Instancia'!O39=0,"-",IF('Órdenes según Instancia'!AD39=0,"-",('Órdenes según Instancia'!O39/'Órdenes según Instancia'!AD39)))</f>
        <v>-</v>
      </c>
      <c r="P39" s="35" t="str">
        <f>IF('Órdenes según Instancia'!T39=0,"-",IF('Órdenes según Instancia'!AD39=0,"-",('Órdenes según Instancia'!T39/'Órdenes según Instancia'!AD39)))</f>
        <v>-</v>
      </c>
      <c r="Q39" s="35" t="str">
        <f>IF('Órdenes según Instancia'!Y39=0,"-",IF('Órdenes según Instancia'!AD39=0,"-",('Órdenes según Instancia'!Y39/'Órdenes según Instancia'!AD39)))</f>
        <v>-</v>
      </c>
      <c r="R39" s="35">
        <f>IF('Órdenes según Instancia'!F39=0,"-",IF('Órdenes según Instancia'!AE39=0,"-",('Órdenes según Instancia'!F39/'Órdenes según Instancia'!AE39)))</f>
        <v>1</v>
      </c>
      <c r="S39" s="35" t="str">
        <f>IF('Órdenes según Instancia'!K39=0,"-",IF('Órdenes según Instancia'!AE39=0,"-",('Órdenes según Instancia'!K39/'Órdenes según Instancia'!AE39)))</f>
        <v>-</v>
      </c>
      <c r="T39" s="35" t="str">
        <f>IF('Órdenes según Instancia'!P39=0,"-",IF('Órdenes según Instancia'!AE39=0,"-",('Órdenes según Instancia'!P39/'Órdenes según Instancia'!AE39)))</f>
        <v>-</v>
      </c>
      <c r="U39" s="35" t="str">
        <f>IF('Órdenes según Instancia'!U39=0,"-",IF('Órdenes según Instancia'!AE39=0,"-",('Órdenes según Instancia'!U39/('Órdenes según Instancia'!AE39))))</f>
        <v>-</v>
      </c>
      <c r="V39" s="35" t="str">
        <f>IF('Órdenes según Instancia'!Z39=0,"-",IF('Órdenes según Instancia'!AE39=0,"-",('Órdenes según Instancia'!Z39/'Órdenes según Instancia'!AE39)))</f>
        <v>-</v>
      </c>
    </row>
    <row r="40" spans="2:22" ht="20.100000000000001" customHeight="1" thickBot="1" x14ac:dyDescent="0.25">
      <c r="B40" s="4" t="s">
        <v>243</v>
      </c>
      <c r="C40" s="35">
        <f>IF('Órdenes según Instancia'!C40=0,"-",IF('Órdenes según Instancia'!AB40=0,"-",('Órdenes según Instancia'!C40/'Órdenes según Instancia'!AB40)))</f>
        <v>0.98039215686274506</v>
      </c>
      <c r="D40" s="35">
        <f>IF('Órdenes según Instancia'!H40=0,"-",IF('Órdenes según Instancia'!AB40=0,"-",('Órdenes según Instancia'!H40/'Órdenes según Instancia'!AB40)))</f>
        <v>9.8039215686274508E-3</v>
      </c>
      <c r="E40" s="35">
        <f>IF('Órdenes según Instancia'!M40=0,"-",IF('Órdenes según Instancia'!AB40=0,"-",('Órdenes según Instancia'!M40/'Órdenes según Instancia'!AB40)))</f>
        <v>9.8039215686274508E-3</v>
      </c>
      <c r="F40" s="35" t="str">
        <f>IF('Órdenes según Instancia'!R40=0,"-",IF('Órdenes según Instancia'!AB40=0,"-",('Órdenes según Instancia'!R40/'Órdenes según Instancia'!AB40)))</f>
        <v>-</v>
      </c>
      <c r="G40" s="35" t="str">
        <f>IF('Órdenes según Instancia'!W40=0,"-",IF('Órdenes según Instancia'!AB40=0,"-",('Órdenes según Instancia'!W40/'Órdenes según Instancia'!AB40)))</f>
        <v>-</v>
      </c>
      <c r="H40" s="35" t="str">
        <f>IF('Órdenes según Instancia'!D40=0,"-",IF('Órdenes según Instancia'!AC40=0,"-",('Órdenes según Instancia'!D40/'Órdenes según Instancia'!AC40)))</f>
        <v>-</v>
      </c>
      <c r="I40" s="35" t="str">
        <f>IF('Órdenes según Instancia'!I40=0,"-",IF('Órdenes según Instancia'!AC40=0,"-",('Órdenes según Instancia'!I40/'Órdenes según Instancia'!AC40)))</f>
        <v>-</v>
      </c>
      <c r="J40" s="35" t="str">
        <f>IF('Órdenes según Instancia'!N40=0,"-",IF('Órdenes según Instancia'!AC40=0,"-",('Órdenes según Instancia'!N40/'Órdenes según Instancia'!AC40)))</f>
        <v>-</v>
      </c>
      <c r="K40" s="35" t="str">
        <f>IF('Órdenes según Instancia'!S40=0,"-",IF('Órdenes según Instancia'!AC40=0,"-",('Órdenes según Instancia'!S40/'Órdenes según Instancia'!AC40)))</f>
        <v>-</v>
      </c>
      <c r="L40" s="35" t="str">
        <f>IF('Órdenes según Instancia'!X40=0,"-",IF('Órdenes según Instancia'!AC40=0,"-",('Órdenes según Instancia'!X40/'Órdenes según Instancia'!AC40)))</f>
        <v>-</v>
      </c>
      <c r="M40" s="35">
        <f>IF('Órdenes según Instancia'!E40=0,"-",IF('Órdenes según Instancia'!AD40=0,"-",('Órdenes según Instancia'!E40/'Órdenes según Instancia'!AD40)))</f>
        <v>0.97752808988764039</v>
      </c>
      <c r="N40" s="35">
        <f>IF('Órdenes según Instancia'!J40=0,"-",IF('Órdenes según Instancia'!AD40=0,"-",('Órdenes según Instancia'!J40/'Órdenes según Instancia'!AD40)))</f>
        <v>1.1235955056179775E-2</v>
      </c>
      <c r="O40" s="35">
        <f>IF('Órdenes según Instancia'!O40=0,"-",IF('Órdenes según Instancia'!AD40=0,"-",('Órdenes según Instancia'!O40/'Órdenes según Instancia'!AD40)))</f>
        <v>1.1235955056179775E-2</v>
      </c>
      <c r="P40" s="35" t="str">
        <f>IF('Órdenes según Instancia'!T40=0,"-",IF('Órdenes según Instancia'!AD40=0,"-",('Órdenes según Instancia'!T40/'Órdenes según Instancia'!AD40)))</f>
        <v>-</v>
      </c>
      <c r="Q40" s="35" t="str">
        <f>IF('Órdenes según Instancia'!Y40=0,"-",IF('Órdenes según Instancia'!AD40=0,"-",('Órdenes según Instancia'!Y40/'Órdenes según Instancia'!AD40)))</f>
        <v>-</v>
      </c>
      <c r="R40" s="35">
        <f>IF('Órdenes según Instancia'!F40=0,"-",IF('Órdenes según Instancia'!AE40=0,"-",('Órdenes según Instancia'!F40/'Órdenes según Instancia'!AE40)))</f>
        <v>1</v>
      </c>
      <c r="S40" s="35" t="str">
        <f>IF('Órdenes según Instancia'!K40=0,"-",IF('Órdenes según Instancia'!AE40=0,"-",('Órdenes según Instancia'!K40/'Órdenes según Instancia'!AE40)))</f>
        <v>-</v>
      </c>
      <c r="T40" s="35" t="str">
        <f>IF('Órdenes según Instancia'!P40=0,"-",IF('Órdenes según Instancia'!AE40=0,"-",('Órdenes según Instancia'!P40/'Órdenes según Instancia'!AE40)))</f>
        <v>-</v>
      </c>
      <c r="U40" s="35" t="str">
        <f>IF('Órdenes según Instancia'!U40=0,"-",IF('Órdenes según Instancia'!AE40=0,"-",('Órdenes según Instancia'!U40/('Órdenes según Instancia'!AE40))))</f>
        <v>-</v>
      </c>
      <c r="V40" s="35" t="str">
        <f>IF('Órdenes según Instancia'!Z40=0,"-",IF('Órdenes según Instancia'!AE40=0,"-",('Órdenes según Instancia'!Z40/'Órdenes según Instancia'!AE40)))</f>
        <v>-</v>
      </c>
    </row>
    <row r="41" spans="2:22" ht="20.100000000000001" customHeight="1" thickBot="1" x14ac:dyDescent="0.25">
      <c r="B41" s="4" t="s">
        <v>244</v>
      </c>
      <c r="C41" s="35">
        <f>IF('Órdenes según Instancia'!C41=0,"-",IF('Órdenes según Instancia'!AB41=0,"-",('Órdenes según Instancia'!C41/'Órdenes según Instancia'!AB41)))</f>
        <v>0.91200000000000003</v>
      </c>
      <c r="D41" s="35">
        <f>IF('Órdenes según Instancia'!H41=0,"-",IF('Órdenes según Instancia'!AB41=0,"-",('Órdenes según Instancia'!H41/'Órdenes según Instancia'!AB41)))</f>
        <v>1.6E-2</v>
      </c>
      <c r="E41" s="35">
        <f>IF('Órdenes según Instancia'!M41=0,"-",IF('Órdenes según Instancia'!AB41=0,"-",('Órdenes según Instancia'!M41/'Órdenes según Instancia'!AB41)))</f>
        <v>7.1999999999999995E-2</v>
      </c>
      <c r="F41" s="35" t="str">
        <f>IF('Órdenes según Instancia'!R41=0,"-",IF('Órdenes según Instancia'!AB41=0,"-",('Órdenes según Instancia'!R41/'Órdenes según Instancia'!AB41)))</f>
        <v>-</v>
      </c>
      <c r="G41" s="35" t="str">
        <f>IF('Órdenes según Instancia'!W41=0,"-",IF('Órdenes según Instancia'!AB41=0,"-",('Órdenes según Instancia'!W41/'Órdenes según Instancia'!AB41)))</f>
        <v>-</v>
      </c>
      <c r="H41" s="35" t="str">
        <f>IF('Órdenes según Instancia'!D41=0,"-",IF('Órdenes según Instancia'!AC41=0,"-",('Órdenes según Instancia'!D41/'Órdenes según Instancia'!AC41)))</f>
        <v>-</v>
      </c>
      <c r="I41" s="35" t="str">
        <f>IF('Órdenes según Instancia'!I41=0,"-",IF('Órdenes según Instancia'!AC41=0,"-",('Órdenes según Instancia'!I41/'Órdenes según Instancia'!AC41)))</f>
        <v>-</v>
      </c>
      <c r="J41" s="35" t="str">
        <f>IF('Órdenes según Instancia'!N41=0,"-",IF('Órdenes según Instancia'!AC41=0,"-",('Órdenes según Instancia'!N41/'Órdenes según Instancia'!AC41)))</f>
        <v>-</v>
      </c>
      <c r="K41" s="35" t="str">
        <f>IF('Órdenes según Instancia'!S41=0,"-",IF('Órdenes según Instancia'!AC41=0,"-",('Órdenes según Instancia'!S41/'Órdenes según Instancia'!AC41)))</f>
        <v>-</v>
      </c>
      <c r="L41" s="35" t="str">
        <f>IF('Órdenes según Instancia'!X41=0,"-",IF('Órdenes según Instancia'!AC41=0,"-",('Órdenes según Instancia'!X41/'Órdenes según Instancia'!AC41)))</f>
        <v>-</v>
      </c>
      <c r="M41" s="35">
        <f>IF('Órdenes según Instancia'!E41=0,"-",IF('Órdenes según Instancia'!AD41=0,"-",('Órdenes según Instancia'!E41/'Órdenes según Instancia'!AD41)))</f>
        <v>0.92045454545454541</v>
      </c>
      <c r="N41" s="35" t="str">
        <f>IF('Órdenes según Instancia'!J41=0,"-",IF('Órdenes según Instancia'!AD41=0,"-",('Órdenes según Instancia'!J41/'Órdenes según Instancia'!AD41)))</f>
        <v>-</v>
      </c>
      <c r="O41" s="35">
        <f>IF('Órdenes según Instancia'!O41=0,"-",IF('Órdenes según Instancia'!AD41=0,"-",('Órdenes según Instancia'!O41/'Órdenes según Instancia'!AD41)))</f>
        <v>7.9545454545454544E-2</v>
      </c>
      <c r="P41" s="35" t="str">
        <f>IF('Órdenes según Instancia'!T41=0,"-",IF('Órdenes según Instancia'!AD41=0,"-",('Órdenes según Instancia'!T41/'Órdenes según Instancia'!AD41)))</f>
        <v>-</v>
      </c>
      <c r="Q41" s="35" t="str">
        <f>IF('Órdenes según Instancia'!Y41=0,"-",IF('Órdenes según Instancia'!AD41=0,"-",('Órdenes según Instancia'!Y41/'Órdenes según Instancia'!AD41)))</f>
        <v>-</v>
      </c>
      <c r="R41" s="35">
        <f>IF('Órdenes según Instancia'!F41=0,"-",IF('Órdenes según Instancia'!AE41=0,"-",('Órdenes según Instancia'!F41/'Órdenes según Instancia'!AE41)))</f>
        <v>0.89189189189189189</v>
      </c>
      <c r="S41" s="35">
        <f>IF('Órdenes según Instancia'!K41=0,"-",IF('Órdenes según Instancia'!AE41=0,"-",('Órdenes según Instancia'!K41/'Órdenes según Instancia'!AE41)))</f>
        <v>5.4054054054054057E-2</v>
      </c>
      <c r="T41" s="35">
        <f>IF('Órdenes según Instancia'!P41=0,"-",IF('Órdenes según Instancia'!AE41=0,"-",('Órdenes según Instancia'!P41/'Órdenes según Instancia'!AE41)))</f>
        <v>5.4054054054054057E-2</v>
      </c>
      <c r="U41" s="35" t="str">
        <f>IF('Órdenes según Instancia'!U41=0,"-",IF('Órdenes según Instancia'!AE41=0,"-",('Órdenes según Instancia'!U41/('Órdenes según Instancia'!AE41))))</f>
        <v>-</v>
      </c>
      <c r="V41" s="35" t="str">
        <f>IF('Órdenes según Instancia'!Z41=0,"-",IF('Órdenes según Instancia'!AE41=0,"-",('Órdenes según Instancia'!Z41/'Órdenes según Instancia'!AE41)))</f>
        <v>-</v>
      </c>
    </row>
    <row r="42" spans="2:22" ht="20.100000000000001" customHeight="1" thickBot="1" x14ac:dyDescent="0.25">
      <c r="B42" s="4" t="s">
        <v>245</v>
      </c>
      <c r="C42" s="35">
        <f>IF('Órdenes según Instancia'!C42=0,"-",IF('Órdenes según Instancia'!AB42=0,"-",('Órdenes según Instancia'!C42/'Órdenes según Instancia'!AB42)))</f>
        <v>0.9555555555555556</v>
      </c>
      <c r="D42" s="35" t="str">
        <f>IF('Órdenes según Instancia'!H42=0,"-",IF('Órdenes según Instancia'!AB42=0,"-",('Órdenes según Instancia'!H42/'Órdenes según Instancia'!AB42)))</f>
        <v>-</v>
      </c>
      <c r="E42" s="35" t="str">
        <f>IF('Órdenes según Instancia'!M42=0,"-",IF('Órdenes según Instancia'!AB42=0,"-",('Órdenes según Instancia'!M42/'Órdenes según Instancia'!AB42)))</f>
        <v>-</v>
      </c>
      <c r="F42" s="35">
        <f>IF('Órdenes según Instancia'!R42=0,"-",IF('Órdenes según Instancia'!AB42=0,"-",('Órdenes según Instancia'!R42/'Órdenes según Instancia'!AB42)))</f>
        <v>4.4444444444444446E-2</v>
      </c>
      <c r="G42" s="35" t="str">
        <f>IF('Órdenes según Instancia'!W42=0,"-",IF('Órdenes según Instancia'!AB42=0,"-",('Órdenes según Instancia'!W42/'Órdenes según Instancia'!AB42)))</f>
        <v>-</v>
      </c>
      <c r="H42" s="35" t="str">
        <f>IF('Órdenes según Instancia'!D42=0,"-",IF('Órdenes según Instancia'!AC42=0,"-",('Órdenes según Instancia'!D42/'Órdenes según Instancia'!AC42)))</f>
        <v>-</v>
      </c>
      <c r="I42" s="35" t="str">
        <f>IF('Órdenes según Instancia'!I42=0,"-",IF('Órdenes según Instancia'!AC42=0,"-",('Órdenes según Instancia'!I42/'Órdenes según Instancia'!AC42)))</f>
        <v>-</v>
      </c>
      <c r="J42" s="35" t="str">
        <f>IF('Órdenes según Instancia'!N42=0,"-",IF('Órdenes según Instancia'!AC42=0,"-",('Órdenes según Instancia'!N42/'Órdenes según Instancia'!AC42)))</f>
        <v>-</v>
      </c>
      <c r="K42" s="35" t="str">
        <f>IF('Órdenes según Instancia'!S42=0,"-",IF('Órdenes según Instancia'!AC42=0,"-",('Órdenes según Instancia'!S42/'Órdenes según Instancia'!AC42)))</f>
        <v>-</v>
      </c>
      <c r="L42" s="35" t="str">
        <f>IF('Órdenes según Instancia'!X42=0,"-",IF('Órdenes según Instancia'!AC42=0,"-",('Órdenes según Instancia'!X42/'Órdenes según Instancia'!AC42)))</f>
        <v>-</v>
      </c>
      <c r="M42" s="35">
        <f>IF('Órdenes según Instancia'!E42=0,"-",IF('Órdenes según Instancia'!AD42=0,"-",('Órdenes según Instancia'!E42/'Órdenes según Instancia'!AD42)))</f>
        <v>0.95</v>
      </c>
      <c r="N42" s="35" t="str">
        <f>IF('Órdenes según Instancia'!J42=0,"-",IF('Órdenes según Instancia'!AD42=0,"-",('Órdenes según Instancia'!J42/'Órdenes según Instancia'!AD42)))</f>
        <v>-</v>
      </c>
      <c r="O42" s="35" t="str">
        <f>IF('Órdenes según Instancia'!O42=0,"-",IF('Órdenes según Instancia'!AD42=0,"-",('Órdenes según Instancia'!O42/'Órdenes según Instancia'!AD42)))</f>
        <v>-</v>
      </c>
      <c r="P42" s="35">
        <f>IF('Órdenes según Instancia'!T42=0,"-",IF('Órdenes según Instancia'!AD42=0,"-",('Órdenes según Instancia'!T42/'Órdenes según Instancia'!AD42)))</f>
        <v>0.05</v>
      </c>
      <c r="Q42" s="35" t="str">
        <f>IF('Órdenes según Instancia'!Y42=0,"-",IF('Órdenes según Instancia'!AD42=0,"-",('Órdenes según Instancia'!Y42/'Órdenes según Instancia'!AD42)))</f>
        <v>-</v>
      </c>
      <c r="R42" s="35">
        <f>IF('Órdenes según Instancia'!F42=0,"-",IF('Órdenes según Instancia'!AE42=0,"-",('Órdenes según Instancia'!F42/'Órdenes según Instancia'!AE42)))</f>
        <v>1</v>
      </c>
      <c r="S42" s="35" t="str">
        <f>IF('Órdenes según Instancia'!K42=0,"-",IF('Órdenes según Instancia'!AE42=0,"-",('Órdenes según Instancia'!K42/'Órdenes según Instancia'!AE42)))</f>
        <v>-</v>
      </c>
      <c r="T42" s="35" t="str">
        <f>IF('Órdenes según Instancia'!P42=0,"-",IF('Órdenes según Instancia'!AE42=0,"-",('Órdenes según Instancia'!P42/'Órdenes según Instancia'!AE42)))</f>
        <v>-</v>
      </c>
      <c r="U42" s="35" t="str">
        <f>IF('Órdenes según Instancia'!U42=0,"-",IF('Órdenes según Instancia'!AE42=0,"-",('Órdenes según Instancia'!U42/('Órdenes según Instancia'!AE42))))</f>
        <v>-</v>
      </c>
      <c r="V42" s="35" t="str">
        <f>IF('Órdenes según Instancia'!Z42=0,"-",IF('Órdenes según Instancia'!AE42=0,"-",('Órdenes según Instancia'!Z42/'Órdenes según Instancia'!AE42)))</f>
        <v>-</v>
      </c>
    </row>
    <row r="43" spans="2:22" ht="20.100000000000001" customHeight="1" thickBot="1" x14ac:dyDescent="0.25">
      <c r="B43" s="4" t="s">
        <v>246</v>
      </c>
      <c r="C43" s="35">
        <f>IF('Órdenes según Instancia'!C43=0,"-",IF('Órdenes según Instancia'!AB43=0,"-",('Órdenes según Instancia'!C43/'Órdenes según Instancia'!AB43)))</f>
        <v>0.94594594594594594</v>
      </c>
      <c r="D43" s="35" t="str">
        <f>IF('Órdenes según Instancia'!H43=0,"-",IF('Órdenes según Instancia'!AB43=0,"-",('Órdenes según Instancia'!H43/'Órdenes según Instancia'!AB43)))</f>
        <v>-</v>
      </c>
      <c r="E43" s="35">
        <f>IF('Órdenes según Instancia'!M43=0,"-",IF('Órdenes según Instancia'!AB43=0,"-",('Órdenes según Instancia'!M43/'Órdenes según Instancia'!AB43)))</f>
        <v>2.7027027027027029E-2</v>
      </c>
      <c r="F43" s="35">
        <f>IF('Órdenes según Instancia'!R43=0,"-",IF('Órdenes según Instancia'!AB43=0,"-",('Órdenes según Instancia'!R43/'Órdenes según Instancia'!AB43)))</f>
        <v>2.7027027027027029E-2</v>
      </c>
      <c r="G43" s="35" t="str">
        <f>IF('Órdenes según Instancia'!W43=0,"-",IF('Órdenes según Instancia'!AB43=0,"-",('Órdenes según Instancia'!W43/'Órdenes según Instancia'!AB43)))</f>
        <v>-</v>
      </c>
      <c r="H43" s="35" t="str">
        <f>IF('Órdenes según Instancia'!D43=0,"-",IF('Órdenes según Instancia'!AC43=0,"-",('Órdenes según Instancia'!D43/'Órdenes según Instancia'!AC43)))</f>
        <v>-</v>
      </c>
      <c r="I43" s="35" t="str">
        <f>IF('Órdenes según Instancia'!I43=0,"-",IF('Órdenes según Instancia'!AC43=0,"-",('Órdenes según Instancia'!I43/'Órdenes según Instancia'!AC43)))</f>
        <v>-</v>
      </c>
      <c r="J43" s="35" t="str">
        <f>IF('Órdenes según Instancia'!N43=0,"-",IF('Órdenes según Instancia'!AC43=0,"-",('Órdenes según Instancia'!N43/'Órdenes según Instancia'!AC43)))</f>
        <v>-</v>
      </c>
      <c r="K43" s="35" t="str">
        <f>IF('Órdenes según Instancia'!S43=0,"-",IF('Órdenes según Instancia'!AC43=0,"-",('Órdenes según Instancia'!S43/'Órdenes según Instancia'!AC43)))</f>
        <v>-</v>
      </c>
      <c r="L43" s="35" t="str">
        <f>IF('Órdenes según Instancia'!X43=0,"-",IF('Órdenes según Instancia'!AC43=0,"-",('Órdenes según Instancia'!X43/'Órdenes según Instancia'!AC43)))</f>
        <v>-</v>
      </c>
      <c r="M43" s="35">
        <f>IF('Órdenes según Instancia'!E43=0,"-",IF('Órdenes según Instancia'!AD43=0,"-",('Órdenes según Instancia'!E43/'Órdenes según Instancia'!AD43)))</f>
        <v>0.93181818181818177</v>
      </c>
      <c r="N43" s="35" t="str">
        <f>IF('Órdenes según Instancia'!J43=0,"-",IF('Órdenes según Instancia'!AD43=0,"-",('Órdenes según Instancia'!J43/'Órdenes según Instancia'!AD43)))</f>
        <v>-</v>
      </c>
      <c r="O43" s="35">
        <f>IF('Órdenes según Instancia'!O43=0,"-",IF('Órdenes según Instancia'!AD43=0,"-",('Órdenes según Instancia'!O43/'Órdenes según Instancia'!AD43)))</f>
        <v>2.2727272727272728E-2</v>
      </c>
      <c r="P43" s="35">
        <f>IF('Órdenes según Instancia'!T43=0,"-",IF('Órdenes según Instancia'!AD43=0,"-",('Órdenes según Instancia'!T43/'Órdenes según Instancia'!AD43)))</f>
        <v>4.5454545454545456E-2</v>
      </c>
      <c r="Q43" s="35" t="str">
        <f>IF('Órdenes según Instancia'!Y43=0,"-",IF('Órdenes según Instancia'!AD43=0,"-",('Órdenes según Instancia'!Y43/'Órdenes según Instancia'!AD43)))</f>
        <v>-</v>
      </c>
      <c r="R43" s="35">
        <f>IF('Órdenes según Instancia'!F43=0,"-",IF('Órdenes según Instancia'!AE43=0,"-",('Órdenes según Instancia'!F43/'Órdenes según Instancia'!AE43)))</f>
        <v>0.96666666666666667</v>
      </c>
      <c r="S43" s="35" t="str">
        <f>IF('Órdenes según Instancia'!K43=0,"-",IF('Órdenes según Instancia'!AE43=0,"-",('Órdenes según Instancia'!K43/'Órdenes según Instancia'!AE43)))</f>
        <v>-</v>
      </c>
      <c r="T43" s="35">
        <f>IF('Órdenes según Instancia'!P43=0,"-",IF('Órdenes según Instancia'!AE43=0,"-",('Órdenes según Instancia'!P43/'Órdenes según Instancia'!AE43)))</f>
        <v>3.3333333333333333E-2</v>
      </c>
      <c r="U43" s="35" t="str">
        <f>IF('Órdenes según Instancia'!U43=0,"-",IF('Órdenes según Instancia'!AE43=0,"-",('Órdenes según Instancia'!U43/('Órdenes según Instancia'!AE43))))</f>
        <v>-</v>
      </c>
      <c r="V43" s="35" t="str">
        <f>IF('Órdenes según Instancia'!Z43=0,"-",IF('Órdenes según Instancia'!AE43=0,"-",('Órdenes según Instancia'!Z43/'Órdenes según Instancia'!AE43)))</f>
        <v>-</v>
      </c>
    </row>
    <row r="44" spans="2:22" ht="20.100000000000001" customHeight="1" thickBot="1" x14ac:dyDescent="0.25">
      <c r="B44" s="4" t="s">
        <v>247</v>
      </c>
      <c r="C44" s="35">
        <f>IF('Órdenes según Instancia'!C44=0,"-",IF('Órdenes según Instancia'!AB44=0,"-",('Órdenes según Instancia'!C44/'Órdenes según Instancia'!AB44)))</f>
        <v>0.87012987012987009</v>
      </c>
      <c r="D44" s="35" t="str">
        <f>IF('Órdenes según Instancia'!H44=0,"-",IF('Órdenes según Instancia'!AB44=0,"-",('Órdenes según Instancia'!H44/'Órdenes según Instancia'!AB44)))</f>
        <v>-</v>
      </c>
      <c r="E44" s="35">
        <f>IF('Órdenes según Instancia'!M44=0,"-",IF('Órdenes según Instancia'!AB44=0,"-",('Órdenes según Instancia'!M44/'Órdenes según Instancia'!AB44)))</f>
        <v>0.12337662337662338</v>
      </c>
      <c r="F44" s="35">
        <f>IF('Órdenes según Instancia'!R44=0,"-",IF('Órdenes según Instancia'!AB44=0,"-",('Órdenes según Instancia'!R44/'Órdenes según Instancia'!AB44)))</f>
        <v>6.4935064935064939E-3</v>
      </c>
      <c r="G44" s="35" t="str">
        <f>IF('Órdenes según Instancia'!W44=0,"-",IF('Órdenes según Instancia'!AB44=0,"-",('Órdenes según Instancia'!W44/'Órdenes según Instancia'!AB44)))</f>
        <v>-</v>
      </c>
      <c r="H44" s="35" t="str">
        <f>IF('Órdenes según Instancia'!D44=0,"-",IF('Órdenes según Instancia'!AC44=0,"-",('Órdenes según Instancia'!D44/'Órdenes según Instancia'!AC44)))</f>
        <v>-</v>
      </c>
      <c r="I44" s="35" t="str">
        <f>IF('Órdenes según Instancia'!I44=0,"-",IF('Órdenes según Instancia'!AC44=0,"-",('Órdenes según Instancia'!I44/'Órdenes según Instancia'!AC44)))</f>
        <v>-</v>
      </c>
      <c r="J44" s="35" t="str">
        <f>IF('Órdenes según Instancia'!N44=0,"-",IF('Órdenes según Instancia'!AC44=0,"-",('Órdenes según Instancia'!N44/'Órdenes según Instancia'!AC44)))</f>
        <v>-</v>
      </c>
      <c r="K44" s="35" t="str">
        <f>IF('Órdenes según Instancia'!S44=0,"-",IF('Órdenes según Instancia'!AC44=0,"-",('Órdenes según Instancia'!S44/'Órdenes según Instancia'!AC44)))</f>
        <v>-</v>
      </c>
      <c r="L44" s="35" t="str">
        <f>IF('Órdenes según Instancia'!X44=0,"-",IF('Órdenes según Instancia'!AC44=0,"-",('Órdenes según Instancia'!X44/'Órdenes según Instancia'!AC44)))</f>
        <v>-</v>
      </c>
      <c r="M44" s="35">
        <f>IF('Órdenes según Instancia'!E44=0,"-",IF('Órdenes según Instancia'!AD44=0,"-",('Órdenes según Instancia'!E44/'Órdenes según Instancia'!AD44)))</f>
        <v>0.80392156862745101</v>
      </c>
      <c r="N44" s="35" t="str">
        <f>IF('Órdenes según Instancia'!J44=0,"-",IF('Órdenes según Instancia'!AD44=0,"-",('Órdenes según Instancia'!J44/'Órdenes según Instancia'!AD44)))</f>
        <v>-</v>
      </c>
      <c r="O44" s="35">
        <f>IF('Órdenes según Instancia'!O44=0,"-",IF('Órdenes según Instancia'!AD44=0,"-",('Órdenes según Instancia'!O44/'Órdenes según Instancia'!AD44)))</f>
        <v>0.18627450980392157</v>
      </c>
      <c r="P44" s="35">
        <f>IF('Órdenes según Instancia'!T44=0,"-",IF('Órdenes según Instancia'!AD44=0,"-",('Órdenes según Instancia'!T44/'Órdenes según Instancia'!AD44)))</f>
        <v>9.8039215686274508E-3</v>
      </c>
      <c r="Q44" s="35" t="str">
        <f>IF('Órdenes según Instancia'!Y44=0,"-",IF('Órdenes según Instancia'!AD44=0,"-",('Órdenes según Instancia'!Y44/'Órdenes según Instancia'!AD44)))</f>
        <v>-</v>
      </c>
      <c r="R44" s="35">
        <f>IF('Órdenes según Instancia'!F44=0,"-",IF('Órdenes según Instancia'!AE44=0,"-",('Órdenes según Instancia'!F44/'Órdenes según Instancia'!AE44)))</f>
        <v>1</v>
      </c>
      <c r="S44" s="35" t="str">
        <f>IF('Órdenes según Instancia'!K44=0,"-",IF('Órdenes según Instancia'!AE44=0,"-",('Órdenes según Instancia'!K44/'Órdenes según Instancia'!AE44)))</f>
        <v>-</v>
      </c>
      <c r="T44" s="35" t="str">
        <f>IF('Órdenes según Instancia'!P44=0,"-",IF('Órdenes según Instancia'!AE44=0,"-",('Órdenes según Instancia'!P44/'Órdenes según Instancia'!AE44)))</f>
        <v>-</v>
      </c>
      <c r="U44" s="35" t="str">
        <f>IF('Órdenes según Instancia'!U44=0,"-",IF('Órdenes según Instancia'!AE44=0,"-",('Órdenes según Instancia'!U44/('Órdenes según Instancia'!AE44))))</f>
        <v>-</v>
      </c>
      <c r="V44" s="35" t="str">
        <f>IF('Órdenes según Instancia'!Z44=0,"-",IF('Órdenes según Instancia'!AE44=0,"-",('Órdenes según Instancia'!Z44/'Órdenes según Instancia'!AE44)))</f>
        <v>-</v>
      </c>
    </row>
    <row r="45" spans="2:22" ht="20.100000000000001" customHeight="1" thickBot="1" x14ac:dyDescent="0.25">
      <c r="B45" s="4" t="s">
        <v>248</v>
      </c>
      <c r="C45" s="35">
        <f>IF('Órdenes según Instancia'!C45=0,"-",IF('Órdenes según Instancia'!AB45=0,"-",('Órdenes según Instancia'!C45/'Órdenes según Instancia'!AB45)))</f>
        <v>0.98424369747899154</v>
      </c>
      <c r="D45" s="35">
        <f>IF('Órdenes según Instancia'!H45=0,"-",IF('Órdenes según Instancia'!AB45=0,"-",('Órdenes según Instancia'!H45/'Órdenes según Instancia'!AB45)))</f>
        <v>2.1008403361344537E-3</v>
      </c>
      <c r="E45" s="35">
        <f>IF('Órdenes según Instancia'!M45=0,"-",IF('Órdenes según Instancia'!AB45=0,"-",('Órdenes según Instancia'!M45/'Órdenes según Instancia'!AB45)))</f>
        <v>1.365546218487395E-2</v>
      </c>
      <c r="F45" s="35" t="str">
        <f>IF('Órdenes según Instancia'!R45=0,"-",IF('Órdenes según Instancia'!AB45=0,"-",('Órdenes según Instancia'!R45/'Órdenes según Instancia'!AB45)))</f>
        <v>-</v>
      </c>
      <c r="G45" s="35" t="str">
        <f>IF('Órdenes según Instancia'!W45=0,"-",IF('Órdenes según Instancia'!AB45=0,"-",('Órdenes según Instancia'!W45/'Órdenes según Instancia'!AB45)))</f>
        <v>-</v>
      </c>
      <c r="H45" s="35">
        <f>IF('Órdenes según Instancia'!D45=0,"-",IF('Órdenes según Instancia'!AC45=0,"-",('Órdenes según Instancia'!D45/'Órdenes según Instancia'!AC45)))</f>
        <v>1</v>
      </c>
      <c r="I45" s="35" t="str">
        <f>IF('Órdenes según Instancia'!I45=0,"-",IF('Órdenes según Instancia'!AC45=0,"-",('Órdenes según Instancia'!I45/'Órdenes según Instancia'!AC45)))</f>
        <v>-</v>
      </c>
      <c r="J45" s="35" t="str">
        <f>IF('Órdenes según Instancia'!N45=0,"-",IF('Órdenes según Instancia'!AC45=0,"-",('Órdenes según Instancia'!N45/'Órdenes según Instancia'!AC45)))</f>
        <v>-</v>
      </c>
      <c r="K45" s="35" t="str">
        <f>IF('Órdenes según Instancia'!S45=0,"-",IF('Órdenes según Instancia'!AC45=0,"-",('Órdenes según Instancia'!S45/'Órdenes según Instancia'!AC45)))</f>
        <v>-</v>
      </c>
      <c r="L45" s="35" t="str">
        <f>IF('Órdenes según Instancia'!X45=0,"-",IF('Órdenes según Instancia'!AC45=0,"-",('Órdenes según Instancia'!X45/'Órdenes según Instancia'!AC45)))</f>
        <v>-</v>
      </c>
      <c r="M45" s="35">
        <f>IF('Órdenes según Instancia'!E45=0,"-",IF('Órdenes según Instancia'!AD45=0,"-",('Órdenes según Instancia'!E45/'Órdenes según Instancia'!AD45)))</f>
        <v>0.97080291970802923</v>
      </c>
      <c r="N45" s="35">
        <f>IF('Órdenes según Instancia'!J45=0,"-",IF('Órdenes según Instancia'!AD45=0,"-",('Órdenes según Instancia'!J45/'Órdenes según Instancia'!AD45)))</f>
        <v>4.8661800486618006E-3</v>
      </c>
      <c r="O45" s="35">
        <f>IF('Órdenes según Instancia'!O45=0,"-",IF('Órdenes según Instancia'!AD45=0,"-",('Órdenes según Instancia'!O45/'Órdenes según Instancia'!AD45)))</f>
        <v>2.4330900243309004E-2</v>
      </c>
      <c r="P45" s="35" t="str">
        <f>IF('Órdenes según Instancia'!T45=0,"-",IF('Órdenes según Instancia'!AD45=0,"-",('Órdenes según Instancia'!T45/'Órdenes según Instancia'!AD45)))</f>
        <v>-</v>
      </c>
      <c r="Q45" s="35" t="str">
        <f>IF('Órdenes según Instancia'!Y45=0,"-",IF('Órdenes según Instancia'!AD45=0,"-",('Órdenes según Instancia'!Y45/'Órdenes según Instancia'!AD45)))</f>
        <v>-</v>
      </c>
      <c r="R45" s="35">
        <f>IF('Órdenes según Instancia'!F45=0,"-",IF('Órdenes según Instancia'!AE45=0,"-",('Órdenes según Instancia'!F45/'Órdenes según Instancia'!AE45)))</f>
        <v>0.99403578528827041</v>
      </c>
      <c r="S45" s="35" t="str">
        <f>IF('Órdenes según Instancia'!K45=0,"-",IF('Órdenes según Instancia'!AE45=0,"-",('Órdenes según Instancia'!K45/'Órdenes según Instancia'!AE45)))</f>
        <v>-</v>
      </c>
      <c r="T45" s="35">
        <f>IF('Órdenes según Instancia'!P45=0,"-",IF('Órdenes según Instancia'!AE45=0,"-",('Órdenes según Instancia'!P45/'Órdenes según Instancia'!AE45)))</f>
        <v>5.9642147117296221E-3</v>
      </c>
      <c r="U45" s="35" t="str">
        <f>IF('Órdenes según Instancia'!U45=0,"-",IF('Órdenes según Instancia'!AE45=0,"-",('Órdenes según Instancia'!U45/('Órdenes según Instancia'!AE45))))</f>
        <v>-</v>
      </c>
      <c r="V45" s="35" t="str">
        <f>IF('Órdenes según Instancia'!Z45=0,"-",IF('Órdenes según Instancia'!AE45=0,"-",('Órdenes según Instancia'!Z45/'Órdenes según Instancia'!AE45)))</f>
        <v>-</v>
      </c>
    </row>
    <row r="46" spans="2:22" ht="20.100000000000001" customHeight="1" thickBot="1" x14ac:dyDescent="0.25">
      <c r="B46" s="4" t="s">
        <v>249</v>
      </c>
      <c r="C46" s="35">
        <f>IF('Órdenes según Instancia'!C46=0,"-",IF('Órdenes según Instancia'!AB46=0,"-",('Órdenes según Instancia'!C46/'Órdenes según Instancia'!AB46)))</f>
        <v>1</v>
      </c>
      <c r="D46" s="35" t="str">
        <f>IF('Órdenes según Instancia'!H46=0,"-",IF('Órdenes según Instancia'!AB46=0,"-",('Órdenes según Instancia'!H46/'Órdenes según Instancia'!AB46)))</f>
        <v>-</v>
      </c>
      <c r="E46" s="35" t="str">
        <f>IF('Órdenes según Instancia'!M46=0,"-",IF('Órdenes según Instancia'!AB46=0,"-",('Órdenes según Instancia'!M46/'Órdenes según Instancia'!AB46)))</f>
        <v>-</v>
      </c>
      <c r="F46" s="35" t="str">
        <f>IF('Órdenes según Instancia'!R46=0,"-",IF('Órdenes según Instancia'!AB46=0,"-",('Órdenes según Instancia'!R46/'Órdenes según Instancia'!AB46)))</f>
        <v>-</v>
      </c>
      <c r="G46" s="35" t="str">
        <f>IF('Órdenes según Instancia'!W46=0,"-",IF('Órdenes según Instancia'!AB46=0,"-",('Órdenes según Instancia'!W46/'Órdenes según Instancia'!AB46)))</f>
        <v>-</v>
      </c>
      <c r="H46" s="35" t="str">
        <f>IF('Órdenes según Instancia'!D46=0,"-",IF('Órdenes según Instancia'!AC46=0,"-",('Órdenes según Instancia'!D46/'Órdenes según Instancia'!AC46)))</f>
        <v>-</v>
      </c>
      <c r="I46" s="35" t="str">
        <f>IF('Órdenes según Instancia'!I46=0,"-",IF('Órdenes según Instancia'!AC46=0,"-",('Órdenes según Instancia'!I46/'Órdenes según Instancia'!AC46)))</f>
        <v>-</v>
      </c>
      <c r="J46" s="35" t="str">
        <f>IF('Órdenes según Instancia'!N46=0,"-",IF('Órdenes según Instancia'!AC46=0,"-",('Órdenes según Instancia'!N46/'Órdenes según Instancia'!AC46)))</f>
        <v>-</v>
      </c>
      <c r="K46" s="35" t="str">
        <f>IF('Órdenes según Instancia'!S46=0,"-",IF('Órdenes según Instancia'!AC46=0,"-",('Órdenes según Instancia'!S46/'Órdenes según Instancia'!AC46)))</f>
        <v>-</v>
      </c>
      <c r="L46" s="35" t="str">
        <f>IF('Órdenes según Instancia'!X46=0,"-",IF('Órdenes según Instancia'!AC46=0,"-",('Órdenes según Instancia'!X46/'Órdenes según Instancia'!AC46)))</f>
        <v>-</v>
      </c>
      <c r="M46" s="35">
        <f>IF('Órdenes según Instancia'!E46=0,"-",IF('Órdenes según Instancia'!AD46=0,"-",('Órdenes según Instancia'!E46/'Órdenes según Instancia'!AD46)))</f>
        <v>1</v>
      </c>
      <c r="N46" s="35" t="str">
        <f>IF('Órdenes según Instancia'!J46=0,"-",IF('Órdenes según Instancia'!AD46=0,"-",('Órdenes según Instancia'!J46/'Órdenes según Instancia'!AD46)))</f>
        <v>-</v>
      </c>
      <c r="O46" s="35" t="str">
        <f>IF('Órdenes según Instancia'!O46=0,"-",IF('Órdenes según Instancia'!AD46=0,"-",('Órdenes según Instancia'!O46/'Órdenes según Instancia'!AD46)))</f>
        <v>-</v>
      </c>
      <c r="P46" s="35" t="str">
        <f>IF('Órdenes según Instancia'!T46=0,"-",IF('Órdenes según Instancia'!AD46=0,"-",('Órdenes según Instancia'!T46/'Órdenes según Instancia'!AD46)))</f>
        <v>-</v>
      </c>
      <c r="Q46" s="35" t="str">
        <f>IF('Órdenes según Instancia'!Y46=0,"-",IF('Órdenes según Instancia'!AD46=0,"-",('Órdenes según Instancia'!Y46/'Órdenes según Instancia'!AD46)))</f>
        <v>-</v>
      </c>
      <c r="R46" s="35">
        <f>IF('Órdenes según Instancia'!F46=0,"-",IF('Órdenes según Instancia'!AE46=0,"-",('Órdenes según Instancia'!F46/'Órdenes según Instancia'!AE46)))</f>
        <v>1</v>
      </c>
      <c r="S46" s="35" t="str">
        <f>IF('Órdenes según Instancia'!K46=0,"-",IF('Órdenes según Instancia'!AE46=0,"-",('Órdenes según Instancia'!K46/'Órdenes según Instancia'!AE46)))</f>
        <v>-</v>
      </c>
      <c r="T46" s="35" t="str">
        <f>IF('Órdenes según Instancia'!P46=0,"-",IF('Órdenes según Instancia'!AE46=0,"-",('Órdenes según Instancia'!P46/'Órdenes según Instancia'!AE46)))</f>
        <v>-</v>
      </c>
      <c r="U46" s="35" t="str">
        <f>IF('Órdenes según Instancia'!U46=0,"-",IF('Órdenes según Instancia'!AE46=0,"-",('Órdenes según Instancia'!U46/('Órdenes según Instancia'!AE46))))</f>
        <v>-</v>
      </c>
      <c r="V46" s="35" t="str">
        <f>IF('Órdenes según Instancia'!Z46=0,"-",IF('Órdenes según Instancia'!AE46=0,"-",('Órdenes según Instancia'!Z46/'Órdenes según Instancia'!AE46)))</f>
        <v>-</v>
      </c>
    </row>
    <row r="47" spans="2:22" ht="20.100000000000001" customHeight="1" thickBot="1" x14ac:dyDescent="0.25">
      <c r="B47" s="4" t="s">
        <v>250</v>
      </c>
      <c r="C47" s="35">
        <f>IF('Órdenes según Instancia'!C47=0,"-",IF('Órdenes según Instancia'!AB47=0,"-",('Órdenes según Instancia'!C47/'Órdenes según Instancia'!AB47)))</f>
        <v>0.96923076923076923</v>
      </c>
      <c r="D47" s="35" t="str">
        <f>IF('Órdenes según Instancia'!H47=0,"-",IF('Órdenes según Instancia'!AB47=0,"-",('Órdenes según Instancia'!H47/'Órdenes según Instancia'!AB47)))</f>
        <v>-</v>
      </c>
      <c r="E47" s="35">
        <f>IF('Órdenes según Instancia'!M47=0,"-",IF('Órdenes según Instancia'!AB47=0,"-",('Órdenes según Instancia'!M47/'Órdenes según Instancia'!AB47)))</f>
        <v>3.0769230769230771E-2</v>
      </c>
      <c r="F47" s="35" t="str">
        <f>IF('Órdenes según Instancia'!R47=0,"-",IF('Órdenes según Instancia'!AB47=0,"-",('Órdenes según Instancia'!R47/'Órdenes según Instancia'!AB47)))</f>
        <v>-</v>
      </c>
      <c r="G47" s="35" t="str">
        <f>IF('Órdenes según Instancia'!W47=0,"-",IF('Órdenes según Instancia'!AB47=0,"-",('Órdenes según Instancia'!W47/'Órdenes según Instancia'!AB47)))</f>
        <v>-</v>
      </c>
      <c r="H47" s="35" t="str">
        <f>IF('Órdenes según Instancia'!D47=0,"-",IF('Órdenes según Instancia'!AC47=0,"-",('Órdenes según Instancia'!D47/'Órdenes según Instancia'!AC47)))</f>
        <v>-</v>
      </c>
      <c r="I47" s="35" t="str">
        <f>IF('Órdenes según Instancia'!I47=0,"-",IF('Órdenes según Instancia'!AC47=0,"-",('Órdenes según Instancia'!I47/'Órdenes según Instancia'!AC47)))</f>
        <v>-</v>
      </c>
      <c r="J47" s="35" t="str">
        <f>IF('Órdenes según Instancia'!N47=0,"-",IF('Órdenes según Instancia'!AC47=0,"-",('Órdenes según Instancia'!N47/'Órdenes según Instancia'!AC47)))</f>
        <v>-</v>
      </c>
      <c r="K47" s="35" t="str">
        <f>IF('Órdenes según Instancia'!S47=0,"-",IF('Órdenes según Instancia'!AC47=0,"-",('Órdenes según Instancia'!S47/'Órdenes según Instancia'!AC47)))</f>
        <v>-</v>
      </c>
      <c r="L47" s="35" t="str">
        <f>IF('Órdenes según Instancia'!X47=0,"-",IF('Órdenes según Instancia'!AC47=0,"-",('Órdenes según Instancia'!X47/'Órdenes según Instancia'!AC47)))</f>
        <v>-</v>
      </c>
      <c r="M47" s="35">
        <f>IF('Órdenes según Instancia'!E47=0,"-",IF('Órdenes según Instancia'!AD47=0,"-",('Órdenes según Instancia'!E47/'Órdenes según Instancia'!AD47)))</f>
        <v>0.96610169491525422</v>
      </c>
      <c r="N47" s="35" t="str">
        <f>IF('Órdenes según Instancia'!J47=0,"-",IF('Órdenes según Instancia'!AD47=0,"-",('Órdenes según Instancia'!J47/'Órdenes según Instancia'!AD47)))</f>
        <v>-</v>
      </c>
      <c r="O47" s="35">
        <f>IF('Órdenes según Instancia'!O47=0,"-",IF('Órdenes según Instancia'!AD47=0,"-",('Órdenes según Instancia'!O47/'Órdenes según Instancia'!AD47)))</f>
        <v>3.3898305084745763E-2</v>
      </c>
      <c r="P47" s="35" t="str">
        <f>IF('Órdenes según Instancia'!T47=0,"-",IF('Órdenes según Instancia'!AD47=0,"-",('Órdenes según Instancia'!T47/'Órdenes según Instancia'!AD47)))</f>
        <v>-</v>
      </c>
      <c r="Q47" s="35" t="str">
        <f>IF('Órdenes según Instancia'!Y47=0,"-",IF('Órdenes según Instancia'!AD47=0,"-",('Órdenes según Instancia'!Y47/'Órdenes según Instancia'!AD47)))</f>
        <v>-</v>
      </c>
      <c r="R47" s="35">
        <f>IF('Órdenes según Instancia'!F47=0,"-",IF('Órdenes según Instancia'!AE47=0,"-",('Órdenes según Instancia'!F47/'Órdenes según Instancia'!AE47)))</f>
        <v>1</v>
      </c>
      <c r="S47" s="35" t="str">
        <f>IF('Órdenes según Instancia'!K47=0,"-",IF('Órdenes según Instancia'!AE47=0,"-",('Órdenes según Instancia'!K47/'Órdenes según Instancia'!AE47)))</f>
        <v>-</v>
      </c>
      <c r="T47" s="35" t="str">
        <f>IF('Órdenes según Instancia'!P47=0,"-",IF('Órdenes según Instancia'!AE47=0,"-",('Órdenes según Instancia'!P47/'Órdenes según Instancia'!AE47)))</f>
        <v>-</v>
      </c>
      <c r="U47" s="35" t="str">
        <f>IF('Órdenes según Instancia'!U47=0,"-",IF('Órdenes según Instancia'!AE47=0,"-",('Órdenes según Instancia'!U47/('Órdenes según Instancia'!AE47))))</f>
        <v>-</v>
      </c>
      <c r="V47" s="35" t="str">
        <f>IF('Órdenes según Instancia'!Z47=0,"-",IF('Órdenes según Instancia'!AE47=0,"-",('Órdenes según Instancia'!Z47/'Órdenes según Instancia'!AE47)))</f>
        <v>-</v>
      </c>
    </row>
    <row r="48" spans="2:22" ht="20.100000000000001" customHeight="1" thickBot="1" x14ac:dyDescent="0.25">
      <c r="B48" s="4" t="s">
        <v>251</v>
      </c>
      <c r="C48" s="35">
        <f>IF('Órdenes según Instancia'!C48=0,"-",IF('Órdenes según Instancia'!AB48=0,"-",('Órdenes según Instancia'!C48/'Órdenes según Instancia'!AB48)))</f>
        <v>0.98159509202453987</v>
      </c>
      <c r="D48" s="35">
        <f>IF('Órdenes según Instancia'!H48=0,"-",IF('Órdenes según Instancia'!AB48=0,"-",('Órdenes según Instancia'!H48/'Órdenes según Instancia'!AB48)))</f>
        <v>6.1349693251533744E-3</v>
      </c>
      <c r="E48" s="35">
        <f>IF('Órdenes según Instancia'!M48=0,"-",IF('Órdenes según Instancia'!AB48=0,"-",('Órdenes según Instancia'!M48/'Órdenes según Instancia'!AB48)))</f>
        <v>6.1349693251533744E-3</v>
      </c>
      <c r="F48" s="35">
        <f>IF('Órdenes según Instancia'!R48=0,"-",IF('Órdenes según Instancia'!AB48=0,"-",('Órdenes según Instancia'!R48/'Órdenes según Instancia'!AB48)))</f>
        <v>6.1349693251533744E-3</v>
      </c>
      <c r="G48" s="35" t="str">
        <f>IF('Órdenes según Instancia'!W48=0,"-",IF('Órdenes según Instancia'!AB48=0,"-",('Órdenes según Instancia'!W48/'Órdenes según Instancia'!AB48)))</f>
        <v>-</v>
      </c>
      <c r="H48" s="35">
        <f>IF('Órdenes según Instancia'!D48=0,"-",IF('Órdenes según Instancia'!AC48=0,"-",('Órdenes según Instancia'!D48/'Órdenes según Instancia'!AC48)))</f>
        <v>0.90909090909090906</v>
      </c>
      <c r="I48" s="35">
        <f>IF('Órdenes según Instancia'!I48=0,"-",IF('Órdenes según Instancia'!AC48=0,"-",('Órdenes según Instancia'!I48/'Órdenes según Instancia'!AC48)))</f>
        <v>9.0909090909090912E-2</v>
      </c>
      <c r="J48" s="35" t="str">
        <f>IF('Órdenes según Instancia'!N48=0,"-",IF('Órdenes según Instancia'!AC48=0,"-",('Órdenes según Instancia'!N48/'Órdenes según Instancia'!AC48)))</f>
        <v>-</v>
      </c>
      <c r="K48" s="35" t="str">
        <f>IF('Órdenes según Instancia'!S48=0,"-",IF('Órdenes según Instancia'!AC48=0,"-",('Órdenes según Instancia'!S48/'Órdenes según Instancia'!AC48)))</f>
        <v>-</v>
      </c>
      <c r="L48" s="35" t="str">
        <f>IF('Órdenes según Instancia'!X48=0,"-",IF('Órdenes según Instancia'!AC48=0,"-",('Órdenes según Instancia'!X48/'Órdenes según Instancia'!AC48)))</f>
        <v>-</v>
      </c>
      <c r="M48" s="35">
        <f>IF('Órdenes según Instancia'!E48=0,"-",IF('Órdenes según Instancia'!AD48=0,"-",('Órdenes según Instancia'!E48/'Órdenes según Instancia'!AD48)))</f>
        <v>0.97894736842105268</v>
      </c>
      <c r="N48" s="35" t="str">
        <f>IF('Órdenes según Instancia'!J48=0,"-",IF('Órdenes según Instancia'!AD48=0,"-",('Órdenes según Instancia'!J48/'Órdenes según Instancia'!AD48)))</f>
        <v>-</v>
      </c>
      <c r="O48" s="35">
        <f>IF('Órdenes según Instancia'!O48=0,"-",IF('Órdenes según Instancia'!AD48=0,"-",('Órdenes según Instancia'!O48/'Órdenes según Instancia'!AD48)))</f>
        <v>1.0526315789473684E-2</v>
      </c>
      <c r="P48" s="35">
        <f>IF('Órdenes según Instancia'!T48=0,"-",IF('Órdenes según Instancia'!AD48=0,"-",('Órdenes según Instancia'!T48/'Órdenes según Instancia'!AD48)))</f>
        <v>1.0526315789473684E-2</v>
      </c>
      <c r="Q48" s="35" t="str">
        <f>IF('Órdenes según Instancia'!Y48=0,"-",IF('Órdenes según Instancia'!AD48=0,"-",('Órdenes según Instancia'!Y48/'Órdenes según Instancia'!AD48)))</f>
        <v>-</v>
      </c>
      <c r="R48" s="35">
        <f>IF('Órdenes según Instancia'!F48=0,"-",IF('Órdenes según Instancia'!AE48=0,"-",('Órdenes según Instancia'!F48/'Órdenes según Instancia'!AE48)))</f>
        <v>1</v>
      </c>
      <c r="S48" s="35" t="str">
        <f>IF('Órdenes según Instancia'!K48=0,"-",IF('Órdenes según Instancia'!AE48=0,"-",('Órdenes según Instancia'!K48/'Órdenes según Instancia'!AE48)))</f>
        <v>-</v>
      </c>
      <c r="T48" s="35" t="str">
        <f>IF('Órdenes según Instancia'!P48=0,"-",IF('Órdenes según Instancia'!AE48=0,"-",('Órdenes según Instancia'!P48/'Órdenes según Instancia'!AE48)))</f>
        <v>-</v>
      </c>
      <c r="U48" s="35" t="str">
        <f>IF('Órdenes según Instancia'!U48=0,"-",IF('Órdenes según Instancia'!AE48=0,"-",('Órdenes según Instancia'!U48/('Órdenes según Instancia'!AE48))))</f>
        <v>-</v>
      </c>
      <c r="V48" s="35" t="str">
        <f>IF('Órdenes según Instancia'!Z48=0,"-",IF('Órdenes según Instancia'!AE48=0,"-",('Órdenes según Instancia'!Z48/'Órdenes según Instancia'!AE48)))</f>
        <v>-</v>
      </c>
    </row>
    <row r="49" spans="2:22" ht="20.100000000000001" customHeight="1" thickBot="1" x14ac:dyDescent="0.25">
      <c r="B49" s="4" t="s">
        <v>252</v>
      </c>
      <c r="C49" s="35">
        <f>IF('Órdenes según Instancia'!C49=0,"-",IF('Órdenes según Instancia'!AB49=0,"-",('Órdenes según Instancia'!C49/'Órdenes según Instancia'!AB49)))</f>
        <v>0.93836978131212723</v>
      </c>
      <c r="D49" s="35" t="str">
        <f>IF('Órdenes según Instancia'!H49=0,"-",IF('Órdenes según Instancia'!AB49=0,"-",('Órdenes según Instancia'!H49/'Órdenes según Instancia'!AB49)))</f>
        <v>-</v>
      </c>
      <c r="E49" s="35">
        <f>IF('Órdenes según Instancia'!M49=0,"-",IF('Órdenes según Instancia'!AB49=0,"-",('Órdenes según Instancia'!M49/'Órdenes según Instancia'!AB49)))</f>
        <v>3.7773359840954271E-2</v>
      </c>
      <c r="F49" s="35">
        <f>IF('Órdenes según Instancia'!R49=0,"-",IF('Órdenes según Instancia'!AB49=0,"-",('Órdenes según Instancia'!R49/'Órdenes según Instancia'!AB49)))</f>
        <v>2.3856858846918488E-2</v>
      </c>
      <c r="G49" s="35" t="str">
        <f>IF('Órdenes según Instancia'!W49=0,"-",IF('Órdenes según Instancia'!AB49=0,"-",('Órdenes según Instancia'!W49/'Órdenes según Instancia'!AB49)))</f>
        <v>-</v>
      </c>
      <c r="H49" s="35">
        <f>IF('Órdenes según Instancia'!D49=0,"-",IF('Órdenes según Instancia'!AC49=0,"-",('Órdenes según Instancia'!D49/'Órdenes según Instancia'!AC49)))</f>
        <v>1</v>
      </c>
      <c r="I49" s="35" t="str">
        <f>IF('Órdenes según Instancia'!I49=0,"-",IF('Órdenes según Instancia'!AC49=0,"-",('Órdenes según Instancia'!I49/'Órdenes según Instancia'!AC49)))</f>
        <v>-</v>
      </c>
      <c r="J49" s="35" t="str">
        <f>IF('Órdenes según Instancia'!N49=0,"-",IF('Órdenes según Instancia'!AC49=0,"-",('Órdenes según Instancia'!N49/'Órdenes según Instancia'!AC49)))</f>
        <v>-</v>
      </c>
      <c r="K49" s="35" t="str">
        <f>IF('Órdenes según Instancia'!S49=0,"-",IF('Órdenes según Instancia'!AC49=0,"-",('Órdenes según Instancia'!S49/'Órdenes según Instancia'!AC49)))</f>
        <v>-</v>
      </c>
      <c r="L49" s="35" t="str">
        <f>IF('Órdenes según Instancia'!X49=0,"-",IF('Órdenes según Instancia'!AC49=0,"-",('Órdenes según Instancia'!X49/'Órdenes según Instancia'!AC49)))</f>
        <v>-</v>
      </c>
      <c r="M49" s="35">
        <f>IF('Órdenes según Instancia'!E49=0,"-",IF('Órdenes según Instancia'!AD49=0,"-",('Órdenes según Instancia'!E49/'Órdenes según Instancia'!AD49)))</f>
        <v>0.9334862385321101</v>
      </c>
      <c r="N49" s="35" t="str">
        <f>IF('Órdenes según Instancia'!J49=0,"-",IF('Órdenes según Instancia'!AD49=0,"-",('Órdenes según Instancia'!J49/'Órdenes según Instancia'!AD49)))</f>
        <v>-</v>
      </c>
      <c r="O49" s="35">
        <f>IF('Órdenes según Instancia'!O49=0,"-",IF('Órdenes según Instancia'!AD49=0,"-",('Órdenes según Instancia'!O49/'Órdenes según Instancia'!AD49)))</f>
        <v>3.8990825688073397E-2</v>
      </c>
      <c r="P49" s="35">
        <f>IF('Órdenes según Instancia'!T49=0,"-",IF('Órdenes según Instancia'!AD49=0,"-",('Órdenes según Instancia'!T49/'Órdenes según Instancia'!AD49)))</f>
        <v>2.7522935779816515E-2</v>
      </c>
      <c r="Q49" s="35" t="str">
        <f>IF('Órdenes según Instancia'!Y49=0,"-",IF('Órdenes según Instancia'!AD49=0,"-",('Órdenes según Instancia'!Y49/'Órdenes según Instancia'!AD49)))</f>
        <v>-</v>
      </c>
      <c r="R49" s="35">
        <f>IF('Órdenes según Instancia'!F49=0,"-",IF('Órdenes según Instancia'!AE49=0,"-",('Órdenes según Instancia'!F49/'Órdenes según Instancia'!AE49)))</f>
        <v>0.96721311475409832</v>
      </c>
      <c r="S49" s="35" t="str">
        <f>IF('Órdenes según Instancia'!K49=0,"-",IF('Órdenes según Instancia'!AE49=0,"-",('Órdenes según Instancia'!K49/'Órdenes según Instancia'!AE49)))</f>
        <v>-</v>
      </c>
      <c r="T49" s="35">
        <f>IF('Órdenes según Instancia'!P49=0,"-",IF('Órdenes según Instancia'!AE49=0,"-",('Órdenes según Instancia'!P49/'Órdenes según Instancia'!AE49)))</f>
        <v>3.2786885245901641E-2</v>
      </c>
      <c r="U49" s="35" t="str">
        <f>IF('Órdenes según Instancia'!U49=0,"-",IF('Órdenes según Instancia'!AE49=0,"-",('Órdenes según Instancia'!U49/('Órdenes según Instancia'!AE49))))</f>
        <v>-</v>
      </c>
      <c r="V49" s="35" t="str">
        <f>IF('Órdenes según Instancia'!Z49=0,"-",IF('Órdenes según Instancia'!AE49=0,"-",('Órdenes según Instancia'!Z49/'Órdenes según Instancia'!AE49)))</f>
        <v>-</v>
      </c>
    </row>
    <row r="50" spans="2:22" ht="20.100000000000001" customHeight="1" thickBot="1" x14ac:dyDescent="0.25">
      <c r="B50" s="4" t="s">
        <v>253</v>
      </c>
      <c r="C50" s="35">
        <f>IF('Órdenes según Instancia'!C50=0,"-",IF('Órdenes según Instancia'!AB50=0,"-",('Órdenes según Instancia'!C50/'Órdenes según Instancia'!AB50)))</f>
        <v>0.88976377952755903</v>
      </c>
      <c r="D50" s="35">
        <f>IF('Órdenes según Instancia'!H50=0,"-",IF('Órdenes según Instancia'!AB50=0,"-",('Órdenes según Instancia'!H50/'Órdenes según Instancia'!AB50)))</f>
        <v>7.0866141732283464E-2</v>
      </c>
      <c r="E50" s="35">
        <f>IF('Órdenes según Instancia'!M50=0,"-",IF('Órdenes según Instancia'!AB50=0,"-",('Órdenes según Instancia'!M50/'Órdenes según Instancia'!AB50)))</f>
        <v>3.1496062992125984E-2</v>
      </c>
      <c r="F50" s="35">
        <f>IF('Órdenes según Instancia'!R50=0,"-",IF('Órdenes según Instancia'!AB50=0,"-",('Órdenes según Instancia'!R50/'Órdenes según Instancia'!AB50)))</f>
        <v>7.874015748031496E-3</v>
      </c>
      <c r="G50" s="35" t="str">
        <f>IF('Órdenes según Instancia'!W50=0,"-",IF('Órdenes según Instancia'!AB50=0,"-",('Órdenes según Instancia'!W50/'Órdenes según Instancia'!AB50)))</f>
        <v>-</v>
      </c>
      <c r="H50" s="35" t="str">
        <f>IF('Órdenes según Instancia'!D50=0,"-",IF('Órdenes según Instancia'!AC50=0,"-",('Órdenes según Instancia'!D50/'Órdenes según Instancia'!AC50)))</f>
        <v>-</v>
      </c>
      <c r="I50" s="35" t="str">
        <f>IF('Órdenes según Instancia'!I50=0,"-",IF('Órdenes según Instancia'!AC50=0,"-",('Órdenes según Instancia'!I50/'Órdenes según Instancia'!AC50)))</f>
        <v>-</v>
      </c>
      <c r="J50" s="35" t="str">
        <f>IF('Órdenes según Instancia'!N50=0,"-",IF('Órdenes según Instancia'!AC50=0,"-",('Órdenes según Instancia'!N50/'Órdenes según Instancia'!AC50)))</f>
        <v>-</v>
      </c>
      <c r="K50" s="35" t="str">
        <f>IF('Órdenes según Instancia'!S50=0,"-",IF('Órdenes según Instancia'!AC50=0,"-",('Órdenes según Instancia'!S50/'Órdenes según Instancia'!AC50)))</f>
        <v>-</v>
      </c>
      <c r="L50" s="35" t="str">
        <f>IF('Órdenes según Instancia'!X50=0,"-",IF('Órdenes según Instancia'!AC50=0,"-",('Órdenes según Instancia'!X50/'Órdenes según Instancia'!AC50)))</f>
        <v>-</v>
      </c>
      <c r="M50" s="35">
        <f>IF('Órdenes según Instancia'!E50=0,"-",IF('Órdenes según Instancia'!AD50=0,"-",('Órdenes según Instancia'!E50/'Órdenes según Instancia'!AD50)))</f>
        <v>0.90350877192982459</v>
      </c>
      <c r="N50" s="35">
        <f>IF('Órdenes según Instancia'!J50=0,"-",IF('Órdenes según Instancia'!AD50=0,"-",('Órdenes según Instancia'!J50/'Órdenes según Instancia'!AD50)))</f>
        <v>5.2631578947368418E-2</v>
      </c>
      <c r="O50" s="35">
        <f>IF('Órdenes según Instancia'!O50=0,"-",IF('Órdenes según Instancia'!AD50=0,"-",('Órdenes según Instancia'!O50/'Órdenes según Instancia'!AD50)))</f>
        <v>3.5087719298245612E-2</v>
      </c>
      <c r="P50" s="35">
        <f>IF('Órdenes según Instancia'!T50=0,"-",IF('Órdenes según Instancia'!AD50=0,"-",('Órdenes según Instancia'!T50/'Órdenes según Instancia'!AD50)))</f>
        <v>8.771929824561403E-3</v>
      </c>
      <c r="Q50" s="35" t="str">
        <f>IF('Órdenes según Instancia'!Y50=0,"-",IF('Órdenes según Instancia'!AD50=0,"-",('Órdenes según Instancia'!Y50/'Órdenes según Instancia'!AD50)))</f>
        <v>-</v>
      </c>
      <c r="R50" s="35">
        <f>IF('Órdenes según Instancia'!F50=0,"-",IF('Órdenes según Instancia'!AE50=0,"-",('Órdenes según Instancia'!F50/'Órdenes según Instancia'!AE50)))</f>
        <v>0.76923076923076927</v>
      </c>
      <c r="S50" s="35">
        <f>IF('Órdenes según Instancia'!K50=0,"-",IF('Órdenes según Instancia'!AE50=0,"-",('Órdenes según Instancia'!K50/'Órdenes según Instancia'!AE50)))</f>
        <v>0.23076923076923078</v>
      </c>
      <c r="T50" s="35" t="str">
        <f>IF('Órdenes según Instancia'!P50=0,"-",IF('Órdenes según Instancia'!AE50=0,"-",('Órdenes según Instancia'!P50/'Órdenes según Instancia'!AE50)))</f>
        <v>-</v>
      </c>
      <c r="U50" s="35" t="str">
        <f>IF('Órdenes según Instancia'!U50=0,"-",IF('Órdenes según Instancia'!AE50=0,"-",('Órdenes según Instancia'!U50/('Órdenes según Instancia'!AE50))))</f>
        <v>-</v>
      </c>
      <c r="V50" s="35" t="str">
        <f>IF('Órdenes según Instancia'!Z50=0,"-",IF('Órdenes según Instancia'!AE50=0,"-",('Órdenes según Instancia'!Z50/'Órdenes según Instancia'!AE50)))</f>
        <v>-</v>
      </c>
    </row>
    <row r="51" spans="2:22" ht="20.100000000000001" customHeight="1" thickBot="1" x14ac:dyDescent="0.25">
      <c r="B51" s="4" t="s">
        <v>254</v>
      </c>
      <c r="C51" s="35">
        <f>IF('Órdenes según Instancia'!C51=0,"-",IF('Órdenes según Instancia'!AB51=0,"-",('Órdenes según Instancia'!C51/'Órdenes según Instancia'!AB51)))</f>
        <v>0.9401947148817803</v>
      </c>
      <c r="D51" s="35">
        <f>IF('Órdenes según Instancia'!H51=0,"-",IF('Órdenes según Instancia'!AB51=0,"-",('Órdenes según Instancia'!H51/'Órdenes según Instancia'!AB51)))</f>
        <v>1.3908205841446454E-2</v>
      </c>
      <c r="E51" s="35">
        <f>IF('Órdenes según Instancia'!M51=0,"-",IF('Órdenes según Instancia'!AB51=0,"-",('Órdenes según Instancia'!M51/'Órdenes según Instancia'!AB51)))</f>
        <v>2.3643949930458971E-2</v>
      </c>
      <c r="F51" s="35">
        <f>IF('Órdenes según Instancia'!R51=0,"-",IF('Órdenes según Instancia'!AB51=0,"-",('Órdenes según Instancia'!R51/'Órdenes según Instancia'!AB51)))</f>
        <v>2.2253129346314324E-2</v>
      </c>
      <c r="G51" s="35" t="str">
        <f>IF('Órdenes según Instancia'!W51=0,"-",IF('Órdenes según Instancia'!AB51=0,"-",('Órdenes según Instancia'!W51/'Órdenes según Instancia'!AB51)))</f>
        <v>-</v>
      </c>
      <c r="H51" s="35">
        <f>IF('Órdenes según Instancia'!D51=0,"-",IF('Órdenes según Instancia'!AC51=0,"-",('Órdenes según Instancia'!D51/'Órdenes según Instancia'!AC51)))</f>
        <v>1</v>
      </c>
      <c r="I51" s="35" t="str">
        <f>IF('Órdenes según Instancia'!I51=0,"-",IF('Órdenes según Instancia'!AC51=0,"-",('Órdenes según Instancia'!I51/'Órdenes según Instancia'!AC51)))</f>
        <v>-</v>
      </c>
      <c r="J51" s="35" t="str">
        <f>IF('Órdenes según Instancia'!N51=0,"-",IF('Órdenes según Instancia'!AC51=0,"-",('Órdenes según Instancia'!N51/'Órdenes según Instancia'!AC51)))</f>
        <v>-</v>
      </c>
      <c r="K51" s="35" t="str">
        <f>IF('Órdenes según Instancia'!S51=0,"-",IF('Órdenes según Instancia'!AC51=0,"-",('Órdenes según Instancia'!S51/'Órdenes según Instancia'!AC51)))</f>
        <v>-</v>
      </c>
      <c r="L51" s="35" t="str">
        <f>IF('Órdenes según Instancia'!X51=0,"-",IF('Órdenes según Instancia'!AC51=0,"-",('Órdenes según Instancia'!X51/'Órdenes según Instancia'!AC51)))</f>
        <v>-</v>
      </c>
      <c r="M51" s="35">
        <f>IF('Órdenes según Instancia'!E51=0,"-",IF('Órdenes según Instancia'!AD51=0,"-",('Órdenes según Instancia'!E51/'Órdenes según Instancia'!AD51)))</f>
        <v>0.93934142114384744</v>
      </c>
      <c r="N51" s="35">
        <f>IF('Órdenes según Instancia'!J51=0,"-",IF('Órdenes según Instancia'!AD51=0,"-",('Órdenes según Instancia'!J51/'Órdenes según Instancia'!AD51)))</f>
        <v>3.4662045060658577E-3</v>
      </c>
      <c r="O51" s="35">
        <f>IF('Órdenes según Instancia'!O51=0,"-",IF('Órdenes según Instancia'!AD51=0,"-",('Órdenes según Instancia'!O51/'Órdenes según Instancia'!AD51)))</f>
        <v>2.9462738301559793E-2</v>
      </c>
      <c r="P51" s="35">
        <f>IF('Órdenes según Instancia'!T51=0,"-",IF('Órdenes según Instancia'!AD51=0,"-",('Órdenes según Instancia'!T51/'Órdenes según Instancia'!AD51)))</f>
        <v>2.7729636048526862E-2</v>
      </c>
      <c r="Q51" s="35" t="str">
        <f>IF('Órdenes según Instancia'!Y51=0,"-",IF('Órdenes según Instancia'!AD51=0,"-",('Órdenes según Instancia'!Y51/'Órdenes según Instancia'!AD51)))</f>
        <v>-</v>
      </c>
      <c r="R51" s="35">
        <f>IF('Órdenes según Instancia'!F51=0,"-",IF('Órdenes según Instancia'!AE51=0,"-",('Órdenes según Instancia'!F51/'Órdenes según Instancia'!AE51)))</f>
        <v>0.93893129770992367</v>
      </c>
      <c r="S51" s="35">
        <f>IF('Órdenes según Instancia'!K51=0,"-",IF('Órdenes según Instancia'!AE51=0,"-",('Órdenes según Instancia'!K51/'Órdenes según Instancia'!AE51)))</f>
        <v>6.1068702290076333E-2</v>
      </c>
      <c r="T51" s="35" t="str">
        <f>IF('Órdenes según Instancia'!P51=0,"-",IF('Órdenes según Instancia'!AE51=0,"-",('Órdenes según Instancia'!P51/'Órdenes según Instancia'!AE51)))</f>
        <v>-</v>
      </c>
      <c r="U51" s="35" t="str">
        <f>IF('Órdenes según Instancia'!U51=0,"-",IF('Órdenes según Instancia'!AE51=0,"-",('Órdenes según Instancia'!U51/('Órdenes según Instancia'!AE51))))</f>
        <v>-</v>
      </c>
      <c r="V51" s="35" t="str">
        <f>IF('Órdenes según Instancia'!Z51=0,"-",IF('Órdenes según Instancia'!AE51=0,"-",('Órdenes según Instancia'!Z51/'Órdenes según Instancia'!AE51)))</f>
        <v>-</v>
      </c>
    </row>
    <row r="52" spans="2:22" ht="20.100000000000001" customHeight="1" thickBot="1" x14ac:dyDescent="0.25">
      <c r="B52" s="4" t="s">
        <v>255</v>
      </c>
      <c r="C52" s="35">
        <f>IF('Órdenes según Instancia'!C52=0,"-",IF('Órdenes según Instancia'!AB52=0,"-",('Órdenes según Instancia'!C52/'Órdenes según Instancia'!AB52)))</f>
        <v>0.97080291970802923</v>
      </c>
      <c r="D52" s="35" t="str">
        <f>IF('Órdenes según Instancia'!H52=0,"-",IF('Órdenes según Instancia'!AB52=0,"-",('Órdenes según Instancia'!H52/'Órdenes según Instancia'!AB52)))</f>
        <v>-</v>
      </c>
      <c r="E52" s="35">
        <f>IF('Órdenes según Instancia'!M52=0,"-",IF('Órdenes según Instancia'!AB52=0,"-",('Órdenes según Instancia'!M52/'Órdenes según Instancia'!AB52)))</f>
        <v>7.2992700729927005E-3</v>
      </c>
      <c r="F52" s="35">
        <f>IF('Órdenes según Instancia'!R52=0,"-",IF('Órdenes según Instancia'!AB52=0,"-",('Órdenes según Instancia'!R52/'Órdenes según Instancia'!AB52)))</f>
        <v>2.1897810218978103E-2</v>
      </c>
      <c r="G52" s="35" t="str">
        <f>IF('Órdenes según Instancia'!W52=0,"-",IF('Órdenes según Instancia'!AB52=0,"-",('Órdenes según Instancia'!W52/'Órdenes según Instancia'!AB52)))</f>
        <v>-</v>
      </c>
      <c r="H52" s="35">
        <f>IF('Órdenes según Instancia'!D52=0,"-",IF('Órdenes según Instancia'!AC52=0,"-",('Órdenes según Instancia'!D52/'Órdenes según Instancia'!AC52)))</f>
        <v>1</v>
      </c>
      <c r="I52" s="35" t="str">
        <f>IF('Órdenes según Instancia'!I52=0,"-",IF('Órdenes según Instancia'!AC52=0,"-",('Órdenes según Instancia'!I52/'Órdenes según Instancia'!AC52)))</f>
        <v>-</v>
      </c>
      <c r="J52" s="35" t="str">
        <f>IF('Órdenes según Instancia'!N52=0,"-",IF('Órdenes según Instancia'!AC52=0,"-",('Órdenes según Instancia'!N52/'Órdenes según Instancia'!AC52)))</f>
        <v>-</v>
      </c>
      <c r="K52" s="35" t="str">
        <f>IF('Órdenes según Instancia'!S52=0,"-",IF('Órdenes según Instancia'!AC52=0,"-",('Órdenes según Instancia'!S52/'Órdenes según Instancia'!AC52)))</f>
        <v>-</v>
      </c>
      <c r="L52" s="35" t="str">
        <f>IF('Órdenes según Instancia'!X52=0,"-",IF('Órdenes según Instancia'!AC52=0,"-",('Órdenes según Instancia'!X52/'Órdenes según Instancia'!AC52)))</f>
        <v>-</v>
      </c>
      <c r="M52" s="35">
        <f>IF('Órdenes según Instancia'!E52=0,"-",IF('Órdenes según Instancia'!AD52=0,"-",('Órdenes según Instancia'!E52/'Órdenes según Instancia'!AD52)))</f>
        <v>0.96460176991150437</v>
      </c>
      <c r="N52" s="35" t="str">
        <f>IF('Órdenes según Instancia'!J52=0,"-",IF('Órdenes según Instancia'!AD52=0,"-",('Órdenes según Instancia'!J52/'Órdenes según Instancia'!AD52)))</f>
        <v>-</v>
      </c>
      <c r="O52" s="35">
        <f>IF('Órdenes según Instancia'!O52=0,"-",IF('Órdenes según Instancia'!AD52=0,"-",('Órdenes según Instancia'!O52/'Órdenes según Instancia'!AD52)))</f>
        <v>8.8495575221238937E-3</v>
      </c>
      <c r="P52" s="35">
        <f>IF('Órdenes según Instancia'!T52=0,"-",IF('Órdenes según Instancia'!AD52=0,"-",('Órdenes según Instancia'!T52/'Órdenes según Instancia'!AD52)))</f>
        <v>2.6548672566371681E-2</v>
      </c>
      <c r="Q52" s="35" t="str">
        <f>IF('Órdenes según Instancia'!Y52=0,"-",IF('Órdenes según Instancia'!AD52=0,"-",('Órdenes según Instancia'!Y52/'Órdenes según Instancia'!AD52)))</f>
        <v>-</v>
      </c>
      <c r="R52" s="35">
        <f>IF('Órdenes según Instancia'!F52=0,"-",IF('Órdenes según Instancia'!AE52=0,"-",('Órdenes según Instancia'!F52/'Órdenes según Instancia'!AE52)))</f>
        <v>1</v>
      </c>
      <c r="S52" s="35" t="str">
        <f>IF('Órdenes según Instancia'!K52=0,"-",IF('Órdenes según Instancia'!AE52=0,"-",('Órdenes según Instancia'!K52/'Órdenes según Instancia'!AE52)))</f>
        <v>-</v>
      </c>
      <c r="T52" s="35" t="str">
        <f>IF('Órdenes según Instancia'!P52=0,"-",IF('Órdenes según Instancia'!AE52=0,"-",('Órdenes según Instancia'!P52/'Órdenes según Instancia'!AE52)))</f>
        <v>-</v>
      </c>
      <c r="U52" s="35" t="str">
        <f>IF('Órdenes según Instancia'!U52=0,"-",IF('Órdenes según Instancia'!AE52=0,"-",('Órdenes según Instancia'!U52/('Órdenes según Instancia'!AE52))))</f>
        <v>-</v>
      </c>
      <c r="V52" s="35" t="str">
        <f>IF('Órdenes según Instancia'!Z52=0,"-",IF('Órdenes según Instancia'!AE52=0,"-",('Órdenes según Instancia'!Z52/'Órdenes según Instancia'!AE52)))</f>
        <v>-</v>
      </c>
    </row>
    <row r="53" spans="2:22" ht="20.100000000000001" customHeight="1" thickBot="1" x14ac:dyDescent="0.25">
      <c r="B53" s="4" t="s">
        <v>256</v>
      </c>
      <c r="C53" s="35">
        <f>IF('Órdenes según Instancia'!C53=0,"-",IF('Órdenes según Instancia'!AB53=0,"-",('Órdenes según Instancia'!C53/'Órdenes según Instancia'!AB53)))</f>
        <v>0.96</v>
      </c>
      <c r="D53" s="35">
        <f>IF('Órdenes según Instancia'!H53=0,"-",IF('Órdenes según Instancia'!AB53=0,"-",('Órdenes según Instancia'!H53/'Órdenes según Instancia'!AB53)))</f>
        <v>0.02</v>
      </c>
      <c r="E53" s="35">
        <f>IF('Órdenes según Instancia'!M53=0,"-",IF('Órdenes según Instancia'!AB53=0,"-",('Órdenes según Instancia'!M53/'Órdenes según Instancia'!AB53)))</f>
        <v>0.02</v>
      </c>
      <c r="F53" s="35" t="str">
        <f>IF('Órdenes según Instancia'!R53=0,"-",IF('Órdenes según Instancia'!AB53=0,"-",('Órdenes según Instancia'!R53/'Órdenes según Instancia'!AB53)))</f>
        <v>-</v>
      </c>
      <c r="G53" s="35" t="str">
        <f>IF('Órdenes según Instancia'!W53=0,"-",IF('Órdenes según Instancia'!AB53=0,"-",('Órdenes según Instancia'!W53/'Órdenes según Instancia'!AB53)))</f>
        <v>-</v>
      </c>
      <c r="H53" s="35" t="str">
        <f>IF('Órdenes según Instancia'!D53=0,"-",IF('Órdenes según Instancia'!AC53=0,"-",('Órdenes según Instancia'!D53/'Órdenes según Instancia'!AC53)))</f>
        <v>-</v>
      </c>
      <c r="I53" s="35" t="str">
        <f>IF('Órdenes según Instancia'!I53=0,"-",IF('Órdenes según Instancia'!AC53=0,"-",('Órdenes según Instancia'!I53/'Órdenes según Instancia'!AC53)))</f>
        <v>-</v>
      </c>
      <c r="J53" s="35" t="str">
        <f>IF('Órdenes según Instancia'!N53=0,"-",IF('Órdenes según Instancia'!AC53=0,"-",('Órdenes según Instancia'!N53/'Órdenes según Instancia'!AC53)))</f>
        <v>-</v>
      </c>
      <c r="K53" s="35" t="str">
        <f>IF('Órdenes según Instancia'!S53=0,"-",IF('Órdenes según Instancia'!AC53=0,"-",('Órdenes según Instancia'!S53/'Órdenes según Instancia'!AC53)))</f>
        <v>-</v>
      </c>
      <c r="L53" s="35" t="str">
        <f>IF('Órdenes según Instancia'!X53=0,"-",IF('Órdenes según Instancia'!AC53=0,"-",('Órdenes según Instancia'!X53/'Órdenes según Instancia'!AC53)))</f>
        <v>-</v>
      </c>
      <c r="M53" s="35">
        <f>IF('Órdenes según Instancia'!E53=0,"-",IF('Órdenes según Instancia'!AD53=0,"-",('Órdenes según Instancia'!E53/'Órdenes según Instancia'!AD53)))</f>
        <v>0.94444444444444442</v>
      </c>
      <c r="N53" s="35">
        <f>IF('Órdenes según Instancia'!J53=0,"-",IF('Órdenes según Instancia'!AD53=0,"-",('Órdenes según Instancia'!J53/'Órdenes según Instancia'!AD53)))</f>
        <v>2.7777777777777776E-2</v>
      </c>
      <c r="O53" s="35">
        <f>IF('Órdenes según Instancia'!O53=0,"-",IF('Órdenes según Instancia'!AD53=0,"-",('Órdenes según Instancia'!O53/'Órdenes según Instancia'!AD53)))</f>
        <v>2.7777777777777776E-2</v>
      </c>
      <c r="P53" s="35" t="str">
        <f>IF('Órdenes según Instancia'!T53=0,"-",IF('Órdenes según Instancia'!AD53=0,"-",('Órdenes según Instancia'!T53/'Órdenes según Instancia'!AD53)))</f>
        <v>-</v>
      </c>
      <c r="Q53" s="35" t="str">
        <f>IF('Órdenes según Instancia'!Y53=0,"-",IF('Órdenes según Instancia'!AD53=0,"-",('Órdenes según Instancia'!Y53/'Órdenes según Instancia'!AD53)))</f>
        <v>-</v>
      </c>
      <c r="R53" s="35">
        <f>IF('Órdenes según Instancia'!F53=0,"-",IF('Órdenes según Instancia'!AE53=0,"-",('Órdenes según Instancia'!F53/'Órdenes según Instancia'!AE53)))</f>
        <v>1</v>
      </c>
      <c r="S53" s="35" t="str">
        <f>IF('Órdenes según Instancia'!K53=0,"-",IF('Órdenes según Instancia'!AE53=0,"-",('Órdenes según Instancia'!K53/'Órdenes según Instancia'!AE53)))</f>
        <v>-</v>
      </c>
      <c r="T53" s="35" t="str">
        <f>IF('Órdenes según Instancia'!P53=0,"-",IF('Órdenes según Instancia'!AE53=0,"-",('Órdenes según Instancia'!P53/'Órdenes según Instancia'!AE53)))</f>
        <v>-</v>
      </c>
      <c r="U53" s="35" t="str">
        <f>IF('Órdenes según Instancia'!U53=0,"-",IF('Órdenes según Instancia'!AE53=0,"-",('Órdenes según Instancia'!U53/('Órdenes según Instancia'!AE53))))</f>
        <v>-</v>
      </c>
      <c r="V53" s="35" t="str">
        <f>IF('Órdenes según Instancia'!Z53=0,"-",IF('Órdenes según Instancia'!AE53=0,"-",('Órdenes según Instancia'!Z53/'Órdenes según Instancia'!AE53)))</f>
        <v>-</v>
      </c>
    </row>
    <row r="54" spans="2:22" ht="20.100000000000001" customHeight="1" thickBot="1" x14ac:dyDescent="0.25">
      <c r="B54" s="4" t="s">
        <v>257</v>
      </c>
      <c r="C54" s="35">
        <f>IF('Órdenes según Instancia'!C54=0,"-",IF('Órdenes según Instancia'!AB54=0,"-",('Órdenes según Instancia'!C54/'Órdenes según Instancia'!AB54)))</f>
        <v>0.93034825870646765</v>
      </c>
      <c r="D54" s="35" t="str">
        <f>IF('Órdenes según Instancia'!H54=0,"-",IF('Órdenes según Instancia'!AB54=0,"-",('Órdenes según Instancia'!H54/'Órdenes según Instancia'!AB54)))</f>
        <v>-</v>
      </c>
      <c r="E54" s="35">
        <f>IF('Órdenes según Instancia'!M54=0,"-",IF('Órdenes según Instancia'!AB54=0,"-",('Órdenes según Instancia'!M54/'Órdenes según Instancia'!AB54)))</f>
        <v>5.9701492537313432E-2</v>
      </c>
      <c r="F54" s="35">
        <f>IF('Órdenes según Instancia'!R54=0,"-",IF('Órdenes según Instancia'!AB54=0,"-",('Órdenes según Instancia'!R54/'Órdenes según Instancia'!AB54)))</f>
        <v>9.9502487562189053E-3</v>
      </c>
      <c r="G54" s="35" t="str">
        <f>IF('Órdenes según Instancia'!W54=0,"-",IF('Órdenes según Instancia'!AB54=0,"-",('Órdenes según Instancia'!W54/'Órdenes según Instancia'!AB54)))</f>
        <v>-</v>
      </c>
      <c r="H54" s="35">
        <f>IF('Órdenes según Instancia'!D54=0,"-",IF('Órdenes según Instancia'!AC54=0,"-",('Órdenes según Instancia'!D54/'Órdenes según Instancia'!AC54)))</f>
        <v>1</v>
      </c>
      <c r="I54" s="35" t="str">
        <f>IF('Órdenes según Instancia'!I54=0,"-",IF('Órdenes según Instancia'!AC54=0,"-",('Órdenes según Instancia'!I54/'Órdenes según Instancia'!AC54)))</f>
        <v>-</v>
      </c>
      <c r="J54" s="35" t="str">
        <f>IF('Órdenes según Instancia'!N54=0,"-",IF('Órdenes según Instancia'!AC54=0,"-",('Órdenes según Instancia'!N54/'Órdenes según Instancia'!AC54)))</f>
        <v>-</v>
      </c>
      <c r="K54" s="35" t="str">
        <f>IF('Órdenes según Instancia'!S54=0,"-",IF('Órdenes según Instancia'!AC54=0,"-",('Órdenes según Instancia'!S54/'Órdenes según Instancia'!AC54)))</f>
        <v>-</v>
      </c>
      <c r="L54" s="35" t="str">
        <f>IF('Órdenes según Instancia'!X54=0,"-",IF('Órdenes según Instancia'!AC54=0,"-",('Órdenes según Instancia'!X54/'Órdenes según Instancia'!AC54)))</f>
        <v>-</v>
      </c>
      <c r="M54" s="35">
        <f>IF('Órdenes según Instancia'!E54=0,"-",IF('Órdenes según Instancia'!AD54=0,"-",('Órdenes según Instancia'!E54/'Órdenes según Instancia'!AD54)))</f>
        <v>0.9007633587786259</v>
      </c>
      <c r="N54" s="35" t="str">
        <f>IF('Órdenes según Instancia'!J54=0,"-",IF('Órdenes según Instancia'!AD54=0,"-",('Órdenes según Instancia'!J54/'Órdenes según Instancia'!AD54)))</f>
        <v>-</v>
      </c>
      <c r="O54" s="35">
        <f>IF('Órdenes según Instancia'!O54=0,"-",IF('Órdenes según Instancia'!AD54=0,"-",('Órdenes según Instancia'!O54/'Órdenes según Instancia'!AD54)))</f>
        <v>8.3969465648854963E-2</v>
      </c>
      <c r="P54" s="35">
        <f>IF('Órdenes según Instancia'!T54=0,"-",IF('Órdenes según Instancia'!AD54=0,"-",('Órdenes según Instancia'!T54/'Órdenes según Instancia'!AD54)))</f>
        <v>1.5267175572519083E-2</v>
      </c>
      <c r="Q54" s="35" t="str">
        <f>IF('Órdenes según Instancia'!Y54=0,"-",IF('Órdenes según Instancia'!AD54=0,"-",('Órdenes según Instancia'!Y54/'Órdenes según Instancia'!AD54)))</f>
        <v>-</v>
      </c>
      <c r="R54" s="35">
        <f>IF('Órdenes según Instancia'!F54=0,"-",IF('Órdenes según Instancia'!AE54=0,"-",('Órdenes según Instancia'!F54/'Órdenes según Instancia'!AE54)))</f>
        <v>0.98550724637681164</v>
      </c>
      <c r="S54" s="35" t="str">
        <f>IF('Órdenes según Instancia'!K54=0,"-",IF('Órdenes según Instancia'!AE54=0,"-",('Órdenes según Instancia'!K54/'Órdenes según Instancia'!AE54)))</f>
        <v>-</v>
      </c>
      <c r="T54" s="35">
        <f>IF('Órdenes según Instancia'!P54=0,"-",IF('Órdenes según Instancia'!AE54=0,"-",('Órdenes según Instancia'!P54/'Órdenes según Instancia'!AE54)))</f>
        <v>1.4492753623188406E-2</v>
      </c>
      <c r="U54" s="35" t="str">
        <f>IF('Órdenes según Instancia'!U54=0,"-",IF('Órdenes según Instancia'!AE54=0,"-",('Órdenes según Instancia'!U54/('Órdenes según Instancia'!AE54))))</f>
        <v>-</v>
      </c>
      <c r="V54" s="35" t="str">
        <f>IF('Órdenes según Instancia'!Z54=0,"-",IF('Órdenes según Instancia'!AE54=0,"-",('Órdenes según Instancia'!Z54/'Órdenes según Instancia'!AE54)))</f>
        <v>-</v>
      </c>
    </row>
    <row r="55" spans="2:22" ht="20.100000000000001" customHeight="1" thickBot="1" x14ac:dyDescent="0.25">
      <c r="B55" s="4" t="s">
        <v>258</v>
      </c>
      <c r="C55" s="35">
        <f>IF('Órdenes según Instancia'!C55=0,"-",IF('Órdenes según Instancia'!AB55=0,"-",('Órdenes según Instancia'!C55/'Órdenes según Instancia'!AB55)))</f>
        <v>0.82692307692307687</v>
      </c>
      <c r="D55" s="35">
        <f>IF('Órdenes según Instancia'!H55=0,"-",IF('Órdenes según Instancia'!AB55=0,"-",('Órdenes según Instancia'!H55/'Órdenes según Instancia'!AB55)))</f>
        <v>1.9230769230769232E-2</v>
      </c>
      <c r="E55" s="35">
        <f>IF('Órdenes según Instancia'!M55=0,"-",IF('Órdenes según Instancia'!AB55=0,"-",('Órdenes según Instancia'!M55/'Órdenes según Instancia'!AB55)))</f>
        <v>0.15384615384615385</v>
      </c>
      <c r="F55" s="35" t="str">
        <f>IF('Órdenes según Instancia'!R55=0,"-",IF('Órdenes según Instancia'!AB55=0,"-",('Órdenes según Instancia'!R55/'Órdenes según Instancia'!AB55)))</f>
        <v>-</v>
      </c>
      <c r="G55" s="35" t="str">
        <f>IF('Órdenes según Instancia'!W55=0,"-",IF('Órdenes según Instancia'!AB55=0,"-",('Órdenes según Instancia'!W55/'Órdenes según Instancia'!AB55)))</f>
        <v>-</v>
      </c>
      <c r="H55" s="35" t="str">
        <f>IF('Órdenes según Instancia'!D55=0,"-",IF('Órdenes según Instancia'!AC55=0,"-",('Órdenes según Instancia'!D55/'Órdenes según Instancia'!AC55)))</f>
        <v>-</v>
      </c>
      <c r="I55" s="35" t="str">
        <f>IF('Órdenes según Instancia'!I55=0,"-",IF('Órdenes según Instancia'!AC55=0,"-",('Órdenes según Instancia'!I55/'Órdenes según Instancia'!AC55)))</f>
        <v>-</v>
      </c>
      <c r="J55" s="35" t="str">
        <f>IF('Órdenes según Instancia'!N55=0,"-",IF('Órdenes según Instancia'!AC55=0,"-",('Órdenes según Instancia'!N55/'Órdenes según Instancia'!AC55)))</f>
        <v>-</v>
      </c>
      <c r="K55" s="35" t="str">
        <f>IF('Órdenes según Instancia'!S55=0,"-",IF('Órdenes según Instancia'!AC55=0,"-",('Órdenes según Instancia'!S55/'Órdenes según Instancia'!AC55)))</f>
        <v>-</v>
      </c>
      <c r="L55" s="35" t="str">
        <f>IF('Órdenes según Instancia'!X55=0,"-",IF('Órdenes según Instancia'!AC55=0,"-",('Órdenes según Instancia'!X55/'Órdenes según Instancia'!AC55)))</f>
        <v>-</v>
      </c>
      <c r="M55" s="35">
        <f>IF('Órdenes según Instancia'!E55=0,"-",IF('Órdenes según Instancia'!AD55=0,"-",('Órdenes según Instancia'!E55/'Órdenes según Instancia'!AD55)))</f>
        <v>0.78125</v>
      </c>
      <c r="N55" s="35" t="str">
        <f>IF('Órdenes según Instancia'!J55=0,"-",IF('Órdenes según Instancia'!AD55=0,"-",('Órdenes según Instancia'!J55/'Órdenes según Instancia'!AD55)))</f>
        <v>-</v>
      </c>
      <c r="O55" s="35">
        <f>IF('Órdenes según Instancia'!O55=0,"-",IF('Órdenes según Instancia'!AD55=0,"-",('Órdenes según Instancia'!O55/'Órdenes según Instancia'!AD55)))</f>
        <v>0.21875</v>
      </c>
      <c r="P55" s="35" t="str">
        <f>IF('Órdenes según Instancia'!T55=0,"-",IF('Órdenes según Instancia'!AD55=0,"-",('Órdenes según Instancia'!T55/'Órdenes según Instancia'!AD55)))</f>
        <v>-</v>
      </c>
      <c r="Q55" s="35" t="str">
        <f>IF('Órdenes según Instancia'!Y55=0,"-",IF('Órdenes según Instancia'!AD55=0,"-",('Órdenes según Instancia'!Y55/'Órdenes según Instancia'!AD55)))</f>
        <v>-</v>
      </c>
      <c r="R55" s="35">
        <f>IF('Órdenes según Instancia'!F55=0,"-",IF('Órdenes según Instancia'!AE55=0,"-",('Órdenes según Instancia'!F55/'Órdenes según Instancia'!AE55)))</f>
        <v>0.9</v>
      </c>
      <c r="S55" s="35">
        <f>IF('Órdenes según Instancia'!K55=0,"-",IF('Órdenes según Instancia'!AE55=0,"-",('Órdenes según Instancia'!K55/'Órdenes según Instancia'!AE55)))</f>
        <v>0.05</v>
      </c>
      <c r="T55" s="35">
        <f>IF('Órdenes según Instancia'!P55=0,"-",IF('Órdenes según Instancia'!AE55=0,"-",('Órdenes según Instancia'!P55/'Órdenes según Instancia'!AE55)))</f>
        <v>0.05</v>
      </c>
      <c r="U55" s="35" t="str">
        <f>IF('Órdenes según Instancia'!U55=0,"-",IF('Órdenes según Instancia'!AE55=0,"-",('Órdenes según Instancia'!U55/('Órdenes según Instancia'!AE55))))</f>
        <v>-</v>
      </c>
      <c r="V55" s="35" t="str">
        <f>IF('Órdenes según Instancia'!Z55=0,"-",IF('Órdenes según Instancia'!AE55=0,"-",('Órdenes según Instancia'!Z55/'Órdenes según Instancia'!AE55)))</f>
        <v>-</v>
      </c>
    </row>
    <row r="56" spans="2:22" ht="20.100000000000001" customHeight="1" thickBot="1" x14ac:dyDescent="0.25">
      <c r="B56" s="4" t="s">
        <v>259</v>
      </c>
      <c r="C56" s="35">
        <f>IF('Órdenes según Instancia'!C56=0,"-",IF('Órdenes según Instancia'!AB56=0,"-",('Órdenes según Instancia'!C56/'Órdenes según Instancia'!AB56)))</f>
        <v>0.87179487179487181</v>
      </c>
      <c r="D56" s="35" t="str">
        <f>IF('Órdenes según Instancia'!H56=0,"-",IF('Órdenes según Instancia'!AB56=0,"-",('Órdenes según Instancia'!H56/'Órdenes según Instancia'!AB56)))</f>
        <v>-</v>
      </c>
      <c r="E56" s="35">
        <f>IF('Órdenes según Instancia'!M56=0,"-",IF('Órdenes según Instancia'!AB56=0,"-",('Órdenes según Instancia'!M56/'Órdenes según Instancia'!AB56)))</f>
        <v>0.12820512820512819</v>
      </c>
      <c r="F56" s="35" t="str">
        <f>IF('Órdenes según Instancia'!R56=0,"-",IF('Órdenes según Instancia'!AB56=0,"-",('Órdenes según Instancia'!R56/'Órdenes según Instancia'!AB56)))</f>
        <v>-</v>
      </c>
      <c r="G56" s="35" t="str">
        <f>IF('Órdenes según Instancia'!W56=0,"-",IF('Órdenes según Instancia'!AB56=0,"-",('Órdenes según Instancia'!W56/'Órdenes según Instancia'!AB56)))</f>
        <v>-</v>
      </c>
      <c r="H56" s="35" t="str">
        <f>IF('Órdenes según Instancia'!D56=0,"-",IF('Órdenes según Instancia'!AC56=0,"-",('Órdenes según Instancia'!D56/'Órdenes según Instancia'!AC56)))</f>
        <v>-</v>
      </c>
      <c r="I56" s="35" t="str">
        <f>IF('Órdenes según Instancia'!I56=0,"-",IF('Órdenes según Instancia'!AC56=0,"-",('Órdenes según Instancia'!I56/'Órdenes según Instancia'!AC56)))</f>
        <v>-</v>
      </c>
      <c r="J56" s="35" t="str">
        <f>IF('Órdenes según Instancia'!N56=0,"-",IF('Órdenes según Instancia'!AC56=0,"-",('Órdenes según Instancia'!N56/'Órdenes según Instancia'!AC56)))</f>
        <v>-</v>
      </c>
      <c r="K56" s="35" t="str">
        <f>IF('Órdenes según Instancia'!S56=0,"-",IF('Órdenes según Instancia'!AC56=0,"-",('Órdenes según Instancia'!S56/'Órdenes según Instancia'!AC56)))</f>
        <v>-</v>
      </c>
      <c r="L56" s="35" t="str">
        <f>IF('Órdenes según Instancia'!X56=0,"-",IF('Órdenes según Instancia'!AC56=0,"-",('Órdenes según Instancia'!X56/'Órdenes según Instancia'!AC56)))</f>
        <v>-</v>
      </c>
      <c r="M56" s="35">
        <f>IF('Órdenes según Instancia'!E56=0,"-",IF('Órdenes según Instancia'!AD56=0,"-",('Órdenes según Instancia'!E56/'Órdenes según Instancia'!AD56)))</f>
        <v>0.8351648351648352</v>
      </c>
      <c r="N56" s="35" t="str">
        <f>IF('Órdenes según Instancia'!J56=0,"-",IF('Órdenes según Instancia'!AD56=0,"-",('Órdenes según Instancia'!J56/'Órdenes según Instancia'!AD56)))</f>
        <v>-</v>
      </c>
      <c r="O56" s="35">
        <f>IF('Órdenes según Instancia'!O56=0,"-",IF('Órdenes según Instancia'!AD56=0,"-",('Órdenes según Instancia'!O56/'Órdenes según Instancia'!AD56)))</f>
        <v>0.16483516483516483</v>
      </c>
      <c r="P56" s="35" t="str">
        <f>IF('Órdenes según Instancia'!T56=0,"-",IF('Órdenes según Instancia'!AD56=0,"-",('Órdenes según Instancia'!T56/'Órdenes según Instancia'!AD56)))</f>
        <v>-</v>
      </c>
      <c r="Q56" s="35" t="str">
        <f>IF('Órdenes según Instancia'!Y56=0,"-",IF('Órdenes según Instancia'!AD56=0,"-",('Órdenes según Instancia'!Y56/'Órdenes según Instancia'!AD56)))</f>
        <v>-</v>
      </c>
      <c r="R56" s="35">
        <f>IF('Órdenes según Instancia'!F56=0,"-",IF('Órdenes según Instancia'!AE56=0,"-",('Órdenes según Instancia'!F56/'Órdenes según Instancia'!AE56)))</f>
        <v>1</v>
      </c>
      <c r="S56" s="35" t="str">
        <f>IF('Órdenes según Instancia'!K56=0,"-",IF('Órdenes según Instancia'!AE56=0,"-",('Órdenes según Instancia'!K56/'Órdenes según Instancia'!AE56)))</f>
        <v>-</v>
      </c>
      <c r="T56" s="35" t="str">
        <f>IF('Órdenes según Instancia'!P56=0,"-",IF('Órdenes según Instancia'!AE56=0,"-",('Órdenes según Instancia'!P56/'Órdenes según Instancia'!AE56)))</f>
        <v>-</v>
      </c>
      <c r="U56" s="35" t="str">
        <f>IF('Órdenes según Instancia'!U56=0,"-",IF('Órdenes según Instancia'!AE56=0,"-",('Órdenes según Instancia'!U56/('Órdenes según Instancia'!AE56))))</f>
        <v>-</v>
      </c>
      <c r="V56" s="35" t="str">
        <f>IF('Órdenes según Instancia'!Z56=0,"-",IF('Órdenes según Instancia'!AE56=0,"-",('Órdenes según Instancia'!Z56/'Órdenes según Instancia'!AE56)))</f>
        <v>-</v>
      </c>
    </row>
    <row r="57" spans="2:22" ht="20.100000000000001" customHeight="1" thickBot="1" x14ac:dyDescent="0.25">
      <c r="B57" s="4" t="s">
        <v>260</v>
      </c>
      <c r="C57" s="35">
        <f>IF('Órdenes según Instancia'!C57=0,"-",IF('Órdenes según Instancia'!AB57=0,"-",('Órdenes según Instancia'!C57/'Órdenes según Instancia'!AB57)))</f>
        <v>0.9673202614379085</v>
      </c>
      <c r="D57" s="35" t="str">
        <f>IF('Órdenes según Instancia'!H57=0,"-",IF('Órdenes según Instancia'!AB57=0,"-",('Órdenes según Instancia'!H57/'Órdenes según Instancia'!AB57)))</f>
        <v>-</v>
      </c>
      <c r="E57" s="35">
        <f>IF('Órdenes según Instancia'!M57=0,"-",IF('Órdenes según Instancia'!AB57=0,"-",('Órdenes según Instancia'!M57/'Órdenes según Instancia'!AB57)))</f>
        <v>3.2679738562091505E-2</v>
      </c>
      <c r="F57" s="35" t="str">
        <f>IF('Órdenes según Instancia'!R57=0,"-",IF('Órdenes según Instancia'!AB57=0,"-",('Órdenes según Instancia'!R57/'Órdenes según Instancia'!AB57)))</f>
        <v>-</v>
      </c>
      <c r="G57" s="35" t="str">
        <f>IF('Órdenes según Instancia'!W57=0,"-",IF('Órdenes según Instancia'!AB57=0,"-",('Órdenes según Instancia'!W57/'Órdenes según Instancia'!AB57)))</f>
        <v>-</v>
      </c>
      <c r="H57" s="35" t="str">
        <f>IF('Órdenes según Instancia'!D57=0,"-",IF('Órdenes según Instancia'!AC57=0,"-",('Órdenes según Instancia'!D57/'Órdenes según Instancia'!AC57)))</f>
        <v>-</v>
      </c>
      <c r="I57" s="35" t="str">
        <f>IF('Órdenes según Instancia'!I57=0,"-",IF('Órdenes según Instancia'!AC57=0,"-",('Órdenes según Instancia'!I57/'Órdenes según Instancia'!AC57)))</f>
        <v>-</v>
      </c>
      <c r="J57" s="35" t="str">
        <f>IF('Órdenes según Instancia'!N57=0,"-",IF('Órdenes según Instancia'!AC57=0,"-",('Órdenes según Instancia'!N57/'Órdenes según Instancia'!AC57)))</f>
        <v>-</v>
      </c>
      <c r="K57" s="35" t="str">
        <f>IF('Órdenes según Instancia'!S57=0,"-",IF('Órdenes según Instancia'!AC57=0,"-",('Órdenes según Instancia'!S57/'Órdenes según Instancia'!AC57)))</f>
        <v>-</v>
      </c>
      <c r="L57" s="35" t="str">
        <f>IF('Órdenes según Instancia'!X57=0,"-",IF('Órdenes según Instancia'!AC57=0,"-",('Órdenes según Instancia'!X57/'Órdenes según Instancia'!AC57)))</f>
        <v>-</v>
      </c>
      <c r="M57" s="35">
        <f>IF('Órdenes según Instancia'!E57=0,"-",IF('Órdenes según Instancia'!AD57=0,"-",('Órdenes según Instancia'!E57/'Órdenes según Instancia'!AD57)))</f>
        <v>0.95049504950495045</v>
      </c>
      <c r="N57" s="35" t="str">
        <f>IF('Órdenes según Instancia'!J57=0,"-",IF('Órdenes según Instancia'!AD57=0,"-",('Órdenes según Instancia'!J57/'Órdenes según Instancia'!AD57)))</f>
        <v>-</v>
      </c>
      <c r="O57" s="35">
        <f>IF('Órdenes según Instancia'!O57=0,"-",IF('Órdenes según Instancia'!AD57=0,"-",('Órdenes según Instancia'!O57/'Órdenes según Instancia'!AD57)))</f>
        <v>4.9504950495049507E-2</v>
      </c>
      <c r="P57" s="35" t="str">
        <f>IF('Órdenes según Instancia'!T57=0,"-",IF('Órdenes según Instancia'!AD57=0,"-",('Órdenes según Instancia'!T57/'Órdenes según Instancia'!AD57)))</f>
        <v>-</v>
      </c>
      <c r="Q57" s="35" t="str">
        <f>IF('Órdenes según Instancia'!Y57=0,"-",IF('Órdenes según Instancia'!AD57=0,"-",('Órdenes según Instancia'!Y57/'Órdenes según Instancia'!AD57)))</f>
        <v>-</v>
      </c>
      <c r="R57" s="35">
        <f>IF('Órdenes según Instancia'!F57=0,"-",IF('Órdenes según Instancia'!AE57=0,"-",('Órdenes según Instancia'!F57/'Órdenes según Instancia'!AE57)))</f>
        <v>1</v>
      </c>
      <c r="S57" s="35" t="str">
        <f>IF('Órdenes según Instancia'!K57=0,"-",IF('Órdenes según Instancia'!AE57=0,"-",('Órdenes según Instancia'!K57/'Órdenes según Instancia'!AE57)))</f>
        <v>-</v>
      </c>
      <c r="T57" s="35" t="str">
        <f>IF('Órdenes según Instancia'!P57=0,"-",IF('Órdenes según Instancia'!AE57=0,"-",('Órdenes según Instancia'!P57/'Órdenes según Instancia'!AE57)))</f>
        <v>-</v>
      </c>
      <c r="U57" s="35" t="str">
        <f>IF('Órdenes según Instancia'!U57=0,"-",IF('Órdenes según Instancia'!AE57=0,"-",('Órdenes según Instancia'!U57/('Órdenes según Instancia'!AE57))))</f>
        <v>-</v>
      </c>
      <c r="V57" s="35" t="str">
        <f>IF('Órdenes según Instancia'!Z57=0,"-",IF('Órdenes según Instancia'!AE57=0,"-",('Órdenes según Instancia'!Z57/'Órdenes según Instancia'!AE57)))</f>
        <v>-</v>
      </c>
    </row>
    <row r="58" spans="2:22" ht="20.100000000000001" customHeight="1" thickBot="1" x14ac:dyDescent="0.25">
      <c r="B58" s="4" t="s">
        <v>261</v>
      </c>
      <c r="C58" s="35">
        <f>IF('Órdenes según Instancia'!C58=0,"-",IF('Órdenes según Instancia'!AB58=0,"-",('Órdenes según Instancia'!C58/'Órdenes según Instancia'!AB58)))</f>
        <v>0.95666447800393961</v>
      </c>
      <c r="D58" s="35">
        <f>IF('Órdenes según Instancia'!H58=0,"-",IF('Órdenes según Instancia'!AB58=0,"-",('Órdenes según Instancia'!H58/'Órdenes según Instancia'!AB58)))</f>
        <v>5.2527905449770186E-3</v>
      </c>
      <c r="E58" s="35">
        <f>IF('Órdenes según Instancia'!M58=0,"-",IF('Órdenes según Instancia'!AB58=0,"-",('Órdenes según Instancia'!M58/'Órdenes según Instancia'!AB58)))</f>
        <v>3.6112934996717007E-2</v>
      </c>
      <c r="F58" s="35">
        <f>IF('Órdenes según Instancia'!R58=0,"-",IF('Órdenes según Instancia'!AB58=0,"-",('Órdenes según Instancia'!R58/'Órdenes según Instancia'!AB58)))</f>
        <v>1.969796454366382E-3</v>
      </c>
      <c r="G58" s="35" t="str">
        <f>IF('Órdenes según Instancia'!W58=0,"-",IF('Órdenes según Instancia'!AB58=0,"-",('Órdenes según Instancia'!W58/'Órdenes según Instancia'!AB58)))</f>
        <v>-</v>
      </c>
      <c r="H58" s="35">
        <f>IF('Órdenes según Instancia'!D58=0,"-",IF('Órdenes según Instancia'!AC58=0,"-",('Órdenes según Instancia'!D58/'Órdenes según Instancia'!AC58)))</f>
        <v>1</v>
      </c>
      <c r="I58" s="35" t="str">
        <f>IF('Órdenes según Instancia'!I58=0,"-",IF('Órdenes según Instancia'!AC58=0,"-",('Órdenes según Instancia'!I58/'Órdenes según Instancia'!AC58)))</f>
        <v>-</v>
      </c>
      <c r="J58" s="35" t="str">
        <f>IF('Órdenes según Instancia'!N58=0,"-",IF('Órdenes según Instancia'!AC58=0,"-",('Órdenes según Instancia'!N58/'Órdenes según Instancia'!AC58)))</f>
        <v>-</v>
      </c>
      <c r="K58" s="35" t="str">
        <f>IF('Órdenes según Instancia'!S58=0,"-",IF('Órdenes según Instancia'!AC58=0,"-",('Órdenes según Instancia'!S58/'Órdenes según Instancia'!AC58)))</f>
        <v>-</v>
      </c>
      <c r="L58" s="35" t="str">
        <f>IF('Órdenes según Instancia'!X58=0,"-",IF('Órdenes según Instancia'!AC58=0,"-",('Órdenes según Instancia'!X58/'Órdenes según Instancia'!AC58)))</f>
        <v>-</v>
      </c>
      <c r="M58" s="35">
        <f>IF('Órdenes según Instancia'!E58=0,"-",IF('Órdenes según Instancia'!AD58=0,"-",('Órdenes según Instancia'!E58/'Órdenes según Instancia'!AD58)))</f>
        <v>0.9314214463840399</v>
      </c>
      <c r="N58" s="35">
        <f>IF('Órdenes según Instancia'!J58=0,"-",IF('Órdenes según Instancia'!AD58=0,"-",('Órdenes según Instancia'!J58/'Órdenes según Instancia'!AD58)))</f>
        <v>4.9875311720698253E-3</v>
      </c>
      <c r="O58" s="35">
        <f>IF('Órdenes según Instancia'!O58=0,"-",IF('Órdenes según Instancia'!AD58=0,"-",('Órdenes según Instancia'!O58/'Órdenes según Instancia'!AD58)))</f>
        <v>5.9850374064837904E-2</v>
      </c>
      <c r="P58" s="35">
        <f>IF('Órdenes según Instancia'!T58=0,"-",IF('Órdenes según Instancia'!AD58=0,"-",('Órdenes según Instancia'!T58/'Órdenes según Instancia'!AD58)))</f>
        <v>3.740648379052369E-3</v>
      </c>
      <c r="Q58" s="35" t="str">
        <f>IF('Órdenes según Instancia'!Y58=0,"-",IF('Órdenes según Instancia'!AD58=0,"-",('Órdenes según Instancia'!Y58/'Órdenes según Instancia'!AD58)))</f>
        <v>-</v>
      </c>
      <c r="R58" s="35">
        <f>IF('Órdenes según Instancia'!F58=0,"-",IF('Órdenes según Instancia'!AE58=0,"-",('Órdenes según Instancia'!F58/'Órdenes según Instancia'!AE58)))</f>
        <v>0.98450704225352115</v>
      </c>
      <c r="S58" s="35">
        <f>IF('Órdenes según Instancia'!K58=0,"-",IF('Órdenes según Instancia'!AE58=0,"-",('Órdenes según Instancia'!K58/'Órdenes según Instancia'!AE58)))</f>
        <v>5.6338028169014088E-3</v>
      </c>
      <c r="T58" s="35">
        <f>IF('Órdenes según Instancia'!P58=0,"-",IF('Órdenes según Instancia'!AE58=0,"-",('Órdenes según Instancia'!P58/'Órdenes según Instancia'!AE58)))</f>
        <v>9.8591549295774655E-3</v>
      </c>
      <c r="U58" s="35" t="str">
        <f>IF('Órdenes según Instancia'!U58=0,"-",IF('Órdenes según Instancia'!AE58=0,"-",('Órdenes según Instancia'!U58/('Órdenes según Instancia'!AE58))))</f>
        <v>-</v>
      </c>
      <c r="V58" s="35" t="str">
        <f>IF('Órdenes según Instancia'!Z58=0,"-",IF('Órdenes según Instancia'!AE58=0,"-",('Órdenes según Instancia'!Z58/'Órdenes según Instancia'!AE58)))</f>
        <v>-</v>
      </c>
    </row>
    <row r="59" spans="2:22" ht="20.100000000000001" customHeight="1" thickBot="1" x14ac:dyDescent="0.25">
      <c r="B59" s="4" t="s">
        <v>262</v>
      </c>
      <c r="C59" s="35">
        <f>IF('Órdenes según Instancia'!C59=0,"-",IF('Órdenes según Instancia'!AB59=0,"-",('Órdenes según Instancia'!C59/'Órdenes según Instancia'!AB59)))</f>
        <v>0.91860465116279066</v>
      </c>
      <c r="D59" s="35">
        <f>IF('Órdenes según Instancia'!H59=0,"-",IF('Órdenes según Instancia'!AB59=0,"-",('Órdenes según Instancia'!H59/'Órdenes según Instancia'!AB59)))</f>
        <v>9.3023255813953487E-3</v>
      </c>
      <c r="E59" s="35">
        <f>IF('Órdenes según Instancia'!M59=0,"-",IF('Órdenes según Instancia'!AB59=0,"-",('Órdenes según Instancia'!M59/'Órdenes según Instancia'!AB59)))</f>
        <v>6.9767441860465115E-2</v>
      </c>
      <c r="F59" s="35">
        <f>IF('Órdenes según Instancia'!R59=0,"-",IF('Órdenes según Instancia'!AB59=0,"-",('Órdenes según Instancia'!R59/'Órdenes según Instancia'!AB59)))</f>
        <v>2.3255813953488372E-3</v>
      </c>
      <c r="G59" s="35" t="str">
        <f>IF('Órdenes según Instancia'!W59=0,"-",IF('Órdenes según Instancia'!AB59=0,"-",('Órdenes según Instancia'!W59/'Órdenes según Instancia'!AB59)))</f>
        <v>-</v>
      </c>
      <c r="H59" s="35">
        <f>IF('Órdenes según Instancia'!D59=0,"-",IF('Órdenes según Instancia'!AC59=0,"-",('Órdenes según Instancia'!D59/'Órdenes según Instancia'!AC59)))</f>
        <v>1</v>
      </c>
      <c r="I59" s="35" t="str">
        <f>IF('Órdenes según Instancia'!I59=0,"-",IF('Órdenes según Instancia'!AC59=0,"-",('Órdenes según Instancia'!I59/'Órdenes según Instancia'!AC59)))</f>
        <v>-</v>
      </c>
      <c r="J59" s="35" t="str">
        <f>IF('Órdenes según Instancia'!N59=0,"-",IF('Órdenes según Instancia'!AC59=0,"-",('Órdenes según Instancia'!N59/'Órdenes según Instancia'!AC59)))</f>
        <v>-</v>
      </c>
      <c r="K59" s="35" t="str">
        <f>IF('Órdenes según Instancia'!S59=0,"-",IF('Órdenes según Instancia'!AC59=0,"-",('Órdenes según Instancia'!S59/'Órdenes según Instancia'!AC59)))</f>
        <v>-</v>
      </c>
      <c r="L59" s="35" t="str">
        <f>IF('Órdenes según Instancia'!X59=0,"-",IF('Órdenes según Instancia'!AC59=0,"-",('Órdenes según Instancia'!X59/'Órdenes según Instancia'!AC59)))</f>
        <v>-</v>
      </c>
      <c r="M59" s="35">
        <f>IF('Órdenes según Instancia'!E59=0,"-",IF('Órdenes según Instancia'!AD59=0,"-",('Órdenes según Instancia'!E59/'Órdenes según Instancia'!AD59)))</f>
        <v>0.88636363636363635</v>
      </c>
      <c r="N59" s="35">
        <f>IF('Órdenes según Instancia'!J59=0,"-",IF('Órdenes según Instancia'!AD59=0,"-",('Órdenes según Instancia'!J59/'Órdenes según Instancia'!AD59)))</f>
        <v>1.2987012987012988E-2</v>
      </c>
      <c r="O59" s="35">
        <f>IF('Órdenes según Instancia'!O59=0,"-",IF('Órdenes según Instancia'!AD59=0,"-",('Órdenes según Instancia'!O59/'Órdenes según Instancia'!AD59)))</f>
        <v>9.7402597402597407E-2</v>
      </c>
      <c r="P59" s="35">
        <f>IF('Órdenes según Instancia'!T59=0,"-",IF('Órdenes según Instancia'!AD59=0,"-",('Órdenes según Instancia'!T59/'Órdenes según Instancia'!AD59)))</f>
        <v>3.246753246753247E-3</v>
      </c>
      <c r="Q59" s="35" t="str">
        <f>IF('Órdenes según Instancia'!Y59=0,"-",IF('Órdenes según Instancia'!AD59=0,"-",('Órdenes según Instancia'!Y59/'Órdenes según Instancia'!AD59)))</f>
        <v>-</v>
      </c>
      <c r="R59" s="35">
        <f>IF('Órdenes según Instancia'!F59=0,"-",IF('Órdenes según Instancia'!AE59=0,"-",('Órdenes según Instancia'!F59/'Órdenes según Instancia'!AE59)))</f>
        <v>1</v>
      </c>
      <c r="S59" s="35" t="str">
        <f>IF('Órdenes según Instancia'!K59=0,"-",IF('Órdenes según Instancia'!AE59=0,"-",('Órdenes según Instancia'!K59/'Órdenes según Instancia'!AE59)))</f>
        <v>-</v>
      </c>
      <c r="T59" s="35" t="str">
        <f>IF('Órdenes según Instancia'!P59=0,"-",IF('Órdenes según Instancia'!AE59=0,"-",('Órdenes según Instancia'!P59/'Órdenes según Instancia'!AE59)))</f>
        <v>-</v>
      </c>
      <c r="U59" s="35" t="str">
        <f>IF('Órdenes según Instancia'!U59=0,"-",IF('Órdenes según Instancia'!AE59=0,"-",('Órdenes según Instancia'!U59/('Órdenes según Instancia'!AE59))))</f>
        <v>-</v>
      </c>
      <c r="V59" s="35" t="str">
        <f>IF('Órdenes según Instancia'!Z59=0,"-",IF('Órdenes según Instancia'!AE59=0,"-",('Órdenes según Instancia'!Z59/'Órdenes según Instancia'!AE59)))</f>
        <v>-</v>
      </c>
    </row>
    <row r="60" spans="2:22" ht="20.100000000000001" customHeight="1" thickBot="1" x14ac:dyDescent="0.25">
      <c r="B60" s="4" t="s">
        <v>263</v>
      </c>
      <c r="C60" s="35">
        <f>IF('Órdenes según Instancia'!C60=0,"-",IF('Órdenes según Instancia'!AB60=0,"-",('Órdenes según Instancia'!C60/'Órdenes según Instancia'!AB60)))</f>
        <v>0.98888888888888893</v>
      </c>
      <c r="D60" s="35" t="str">
        <f>IF('Órdenes según Instancia'!H60=0,"-",IF('Órdenes según Instancia'!AB60=0,"-",('Órdenes según Instancia'!H60/'Órdenes según Instancia'!AB60)))</f>
        <v>-</v>
      </c>
      <c r="E60" s="35">
        <f>IF('Órdenes según Instancia'!M60=0,"-",IF('Órdenes según Instancia'!AB60=0,"-",('Órdenes según Instancia'!M60/'Órdenes según Instancia'!AB60)))</f>
        <v>1.1111111111111112E-2</v>
      </c>
      <c r="F60" s="35" t="str">
        <f>IF('Órdenes según Instancia'!R60=0,"-",IF('Órdenes según Instancia'!AB60=0,"-",('Órdenes según Instancia'!R60/'Órdenes según Instancia'!AB60)))</f>
        <v>-</v>
      </c>
      <c r="G60" s="35" t="str">
        <f>IF('Órdenes según Instancia'!W60=0,"-",IF('Órdenes según Instancia'!AB60=0,"-",('Órdenes según Instancia'!W60/'Órdenes según Instancia'!AB60)))</f>
        <v>-</v>
      </c>
      <c r="H60" s="35" t="str">
        <f>IF('Órdenes según Instancia'!D60=0,"-",IF('Órdenes según Instancia'!AC60=0,"-",('Órdenes según Instancia'!D60/'Órdenes según Instancia'!AC60)))</f>
        <v>-</v>
      </c>
      <c r="I60" s="35" t="str">
        <f>IF('Órdenes según Instancia'!I60=0,"-",IF('Órdenes según Instancia'!AC60=0,"-",('Órdenes según Instancia'!I60/'Órdenes según Instancia'!AC60)))</f>
        <v>-</v>
      </c>
      <c r="J60" s="35" t="str">
        <f>IF('Órdenes según Instancia'!N60=0,"-",IF('Órdenes según Instancia'!AC60=0,"-",('Órdenes según Instancia'!N60/'Órdenes según Instancia'!AC60)))</f>
        <v>-</v>
      </c>
      <c r="K60" s="35" t="str">
        <f>IF('Órdenes según Instancia'!S60=0,"-",IF('Órdenes según Instancia'!AC60=0,"-",('Órdenes según Instancia'!S60/'Órdenes según Instancia'!AC60)))</f>
        <v>-</v>
      </c>
      <c r="L60" s="35" t="str">
        <f>IF('Órdenes según Instancia'!X60=0,"-",IF('Órdenes según Instancia'!AC60=0,"-",('Órdenes según Instancia'!X60/'Órdenes según Instancia'!AC60)))</f>
        <v>-</v>
      </c>
      <c r="M60" s="35">
        <f>IF('Órdenes según Instancia'!E60=0,"-",IF('Órdenes según Instancia'!AD60=0,"-",('Órdenes según Instancia'!E60/'Órdenes según Instancia'!AD60)))</f>
        <v>0.98611111111111116</v>
      </c>
      <c r="N60" s="35" t="str">
        <f>IF('Órdenes según Instancia'!J60=0,"-",IF('Órdenes según Instancia'!AD60=0,"-",('Órdenes según Instancia'!J60/'Órdenes según Instancia'!AD60)))</f>
        <v>-</v>
      </c>
      <c r="O60" s="35">
        <f>IF('Órdenes según Instancia'!O60=0,"-",IF('Órdenes según Instancia'!AD60=0,"-",('Órdenes según Instancia'!O60/'Órdenes según Instancia'!AD60)))</f>
        <v>1.3888888888888888E-2</v>
      </c>
      <c r="P60" s="35" t="str">
        <f>IF('Órdenes según Instancia'!T60=0,"-",IF('Órdenes según Instancia'!AD60=0,"-",('Órdenes según Instancia'!T60/'Órdenes según Instancia'!AD60)))</f>
        <v>-</v>
      </c>
      <c r="Q60" s="35" t="str">
        <f>IF('Órdenes según Instancia'!Y60=0,"-",IF('Órdenes según Instancia'!AD60=0,"-",('Órdenes según Instancia'!Y60/'Órdenes según Instancia'!AD60)))</f>
        <v>-</v>
      </c>
      <c r="R60" s="35">
        <f>IF('Órdenes según Instancia'!F60=0,"-",IF('Órdenes según Instancia'!AE60=0,"-",('Órdenes según Instancia'!F60/'Órdenes según Instancia'!AE60)))</f>
        <v>1</v>
      </c>
      <c r="S60" s="35" t="str">
        <f>IF('Órdenes según Instancia'!K60=0,"-",IF('Órdenes según Instancia'!AE60=0,"-",('Órdenes según Instancia'!K60/'Órdenes según Instancia'!AE60)))</f>
        <v>-</v>
      </c>
      <c r="T60" s="35" t="str">
        <f>IF('Órdenes según Instancia'!P60=0,"-",IF('Órdenes según Instancia'!AE60=0,"-",('Órdenes según Instancia'!P60/'Órdenes según Instancia'!AE60)))</f>
        <v>-</v>
      </c>
      <c r="U60" s="35" t="str">
        <f>IF('Órdenes según Instancia'!U60=0,"-",IF('Órdenes según Instancia'!AE60=0,"-",('Órdenes según Instancia'!U60/('Órdenes según Instancia'!AE60))))</f>
        <v>-</v>
      </c>
      <c r="V60" s="35" t="str">
        <f>IF('Órdenes según Instancia'!Z60=0,"-",IF('Órdenes según Instancia'!AE60=0,"-",('Órdenes según Instancia'!Z60/'Órdenes según Instancia'!AE60)))</f>
        <v>-</v>
      </c>
    </row>
    <row r="61" spans="2:22" ht="20.100000000000001" customHeight="1" thickBot="1" x14ac:dyDescent="0.25">
      <c r="B61" s="4" t="s">
        <v>264</v>
      </c>
      <c r="C61" s="35">
        <f>IF('Órdenes según Instancia'!C61=0,"-",IF('Órdenes según Instancia'!AB61=0,"-",('Órdenes según Instancia'!C61/'Órdenes según Instancia'!AB61)))</f>
        <v>0.97560975609756095</v>
      </c>
      <c r="D61" s="35" t="str">
        <f>IF('Órdenes según Instancia'!H61=0,"-",IF('Órdenes según Instancia'!AB61=0,"-",('Órdenes según Instancia'!H61/'Órdenes según Instancia'!AB61)))</f>
        <v>-</v>
      </c>
      <c r="E61" s="35">
        <f>IF('Órdenes según Instancia'!M61=0,"-",IF('Órdenes según Instancia'!AB61=0,"-",('Órdenes según Instancia'!M61/'Órdenes según Instancia'!AB61)))</f>
        <v>2.4390243902439025E-2</v>
      </c>
      <c r="F61" s="35" t="str">
        <f>IF('Órdenes según Instancia'!R61=0,"-",IF('Órdenes según Instancia'!AB61=0,"-",('Órdenes según Instancia'!R61/'Órdenes según Instancia'!AB61)))</f>
        <v>-</v>
      </c>
      <c r="G61" s="35" t="str">
        <f>IF('Órdenes según Instancia'!W61=0,"-",IF('Órdenes según Instancia'!AB61=0,"-",('Órdenes según Instancia'!W61/'Órdenes según Instancia'!AB61)))</f>
        <v>-</v>
      </c>
      <c r="H61" s="35" t="str">
        <f>IF('Órdenes según Instancia'!D61=0,"-",IF('Órdenes según Instancia'!AC61=0,"-",('Órdenes según Instancia'!D61/'Órdenes según Instancia'!AC61)))</f>
        <v>-</v>
      </c>
      <c r="I61" s="35" t="str">
        <f>IF('Órdenes según Instancia'!I61=0,"-",IF('Órdenes según Instancia'!AC61=0,"-",('Órdenes según Instancia'!I61/'Órdenes según Instancia'!AC61)))</f>
        <v>-</v>
      </c>
      <c r="J61" s="35" t="str">
        <f>IF('Órdenes según Instancia'!N61=0,"-",IF('Órdenes según Instancia'!AC61=0,"-",('Órdenes según Instancia'!N61/'Órdenes según Instancia'!AC61)))</f>
        <v>-</v>
      </c>
      <c r="K61" s="35" t="str">
        <f>IF('Órdenes según Instancia'!S61=0,"-",IF('Órdenes según Instancia'!AC61=0,"-",('Órdenes según Instancia'!S61/'Órdenes según Instancia'!AC61)))</f>
        <v>-</v>
      </c>
      <c r="L61" s="35" t="str">
        <f>IF('Órdenes según Instancia'!X61=0,"-",IF('Órdenes según Instancia'!AC61=0,"-",('Órdenes según Instancia'!X61/'Órdenes según Instancia'!AC61)))</f>
        <v>-</v>
      </c>
      <c r="M61" s="35">
        <f>IF('Órdenes según Instancia'!E61=0,"-",IF('Órdenes según Instancia'!AD61=0,"-",('Órdenes según Instancia'!E61/'Órdenes según Instancia'!AD61)))</f>
        <v>0.94736842105263153</v>
      </c>
      <c r="N61" s="35" t="str">
        <f>IF('Órdenes según Instancia'!J61=0,"-",IF('Órdenes según Instancia'!AD61=0,"-",('Órdenes según Instancia'!J61/'Órdenes según Instancia'!AD61)))</f>
        <v>-</v>
      </c>
      <c r="O61" s="35">
        <f>IF('Órdenes según Instancia'!O61=0,"-",IF('Órdenes según Instancia'!AD61=0,"-",('Órdenes según Instancia'!O61/'Órdenes según Instancia'!AD61)))</f>
        <v>5.2631578947368418E-2</v>
      </c>
      <c r="P61" s="35" t="str">
        <f>IF('Órdenes según Instancia'!T61=0,"-",IF('Órdenes según Instancia'!AD61=0,"-",('Órdenes según Instancia'!T61/'Órdenes según Instancia'!AD61)))</f>
        <v>-</v>
      </c>
      <c r="Q61" s="35" t="str">
        <f>IF('Órdenes según Instancia'!Y61=0,"-",IF('Órdenes según Instancia'!AD61=0,"-",('Órdenes según Instancia'!Y61/'Órdenes según Instancia'!AD61)))</f>
        <v>-</v>
      </c>
      <c r="R61" s="35">
        <f>IF('Órdenes según Instancia'!F61=0,"-",IF('Órdenes según Instancia'!AE61=0,"-",('Órdenes según Instancia'!F61/'Órdenes según Instancia'!AE61)))</f>
        <v>1</v>
      </c>
      <c r="S61" s="35" t="str">
        <f>IF('Órdenes según Instancia'!K61=0,"-",IF('Órdenes según Instancia'!AE61=0,"-",('Órdenes según Instancia'!K61/'Órdenes según Instancia'!AE61)))</f>
        <v>-</v>
      </c>
      <c r="T61" s="35" t="str">
        <f>IF('Órdenes según Instancia'!P61=0,"-",IF('Órdenes según Instancia'!AE61=0,"-",('Órdenes según Instancia'!P61/'Órdenes según Instancia'!AE61)))</f>
        <v>-</v>
      </c>
      <c r="U61" s="35" t="str">
        <f>IF('Órdenes según Instancia'!U61=0,"-",IF('Órdenes según Instancia'!AE61=0,"-",('Órdenes según Instancia'!U61/('Órdenes según Instancia'!AE61))))</f>
        <v>-</v>
      </c>
      <c r="V61" s="35" t="str">
        <f>IF('Órdenes según Instancia'!Z61=0,"-",IF('Órdenes según Instancia'!AE61=0,"-",('Órdenes según Instancia'!Z61/'Órdenes según Instancia'!AE61)))</f>
        <v>-</v>
      </c>
    </row>
    <row r="62" spans="2:22" ht="20.100000000000001" customHeight="1" thickBot="1" x14ac:dyDescent="0.25">
      <c r="B62" s="4" t="s">
        <v>265</v>
      </c>
      <c r="C62" s="35">
        <f>IF('Órdenes según Instancia'!C62=0,"-",IF('Órdenes según Instancia'!AB62=0,"-",('Órdenes según Instancia'!C62/'Órdenes según Instancia'!AB62)))</f>
        <v>0.97297297297297303</v>
      </c>
      <c r="D62" s="35">
        <f>IF('Órdenes según Instancia'!H62=0,"-",IF('Órdenes según Instancia'!AB62=0,"-",('Órdenes según Instancia'!H62/'Órdenes según Instancia'!AB62)))</f>
        <v>1.3513513513513514E-2</v>
      </c>
      <c r="E62" s="35">
        <f>IF('Órdenes según Instancia'!M62=0,"-",IF('Órdenes según Instancia'!AB62=0,"-",('Órdenes según Instancia'!M62/'Órdenes según Instancia'!AB62)))</f>
        <v>1.3513513513513514E-2</v>
      </c>
      <c r="F62" s="35" t="str">
        <f>IF('Órdenes según Instancia'!R62=0,"-",IF('Órdenes según Instancia'!AB62=0,"-",('Órdenes según Instancia'!R62/'Órdenes según Instancia'!AB62)))</f>
        <v>-</v>
      </c>
      <c r="G62" s="35" t="str">
        <f>IF('Órdenes según Instancia'!W62=0,"-",IF('Órdenes según Instancia'!AB62=0,"-",('Órdenes según Instancia'!W62/'Órdenes según Instancia'!AB62)))</f>
        <v>-</v>
      </c>
      <c r="H62" s="35" t="str">
        <f>IF('Órdenes según Instancia'!D62=0,"-",IF('Órdenes según Instancia'!AC62=0,"-",('Órdenes según Instancia'!D62/'Órdenes según Instancia'!AC62)))</f>
        <v>-</v>
      </c>
      <c r="I62" s="35" t="str">
        <f>IF('Órdenes según Instancia'!I62=0,"-",IF('Órdenes según Instancia'!AC62=0,"-",('Órdenes según Instancia'!I62/'Órdenes según Instancia'!AC62)))</f>
        <v>-</v>
      </c>
      <c r="J62" s="35" t="str">
        <f>IF('Órdenes según Instancia'!N62=0,"-",IF('Órdenes según Instancia'!AC62=0,"-",('Órdenes según Instancia'!N62/'Órdenes según Instancia'!AC62)))</f>
        <v>-</v>
      </c>
      <c r="K62" s="35" t="str">
        <f>IF('Órdenes según Instancia'!S62=0,"-",IF('Órdenes según Instancia'!AC62=0,"-",('Órdenes según Instancia'!S62/'Órdenes según Instancia'!AC62)))</f>
        <v>-</v>
      </c>
      <c r="L62" s="35" t="str">
        <f>IF('Órdenes según Instancia'!X62=0,"-",IF('Órdenes según Instancia'!AC62=0,"-",('Órdenes según Instancia'!X62/'Órdenes según Instancia'!AC62)))</f>
        <v>-</v>
      </c>
      <c r="M62" s="35">
        <f>IF('Órdenes según Instancia'!E62=0,"-",IF('Órdenes según Instancia'!AD62=0,"-",('Órdenes según Instancia'!E62/'Órdenes según Instancia'!AD62)))</f>
        <v>0.9642857142857143</v>
      </c>
      <c r="N62" s="35">
        <f>IF('Órdenes según Instancia'!J62=0,"-",IF('Órdenes según Instancia'!AD62=0,"-",('Órdenes según Instancia'!J62/'Órdenes según Instancia'!AD62)))</f>
        <v>1.7857142857142856E-2</v>
      </c>
      <c r="O62" s="35">
        <f>IF('Órdenes según Instancia'!O62=0,"-",IF('Órdenes según Instancia'!AD62=0,"-",('Órdenes según Instancia'!O62/'Órdenes según Instancia'!AD62)))</f>
        <v>1.7857142857142856E-2</v>
      </c>
      <c r="P62" s="35" t="str">
        <f>IF('Órdenes según Instancia'!T62=0,"-",IF('Órdenes según Instancia'!AD62=0,"-",('Órdenes según Instancia'!T62/'Órdenes según Instancia'!AD62)))</f>
        <v>-</v>
      </c>
      <c r="Q62" s="35" t="str">
        <f>IF('Órdenes según Instancia'!Y62=0,"-",IF('Órdenes según Instancia'!AD62=0,"-",('Órdenes según Instancia'!Y62/'Órdenes según Instancia'!AD62)))</f>
        <v>-</v>
      </c>
      <c r="R62" s="35">
        <f>IF('Órdenes según Instancia'!F62=0,"-",IF('Órdenes según Instancia'!AE62=0,"-",('Órdenes según Instancia'!F62/'Órdenes según Instancia'!AE62)))</f>
        <v>1</v>
      </c>
      <c r="S62" s="35" t="str">
        <f>IF('Órdenes según Instancia'!K62=0,"-",IF('Órdenes según Instancia'!AE62=0,"-",('Órdenes según Instancia'!K62/'Órdenes según Instancia'!AE62)))</f>
        <v>-</v>
      </c>
      <c r="T62" s="35" t="str">
        <f>IF('Órdenes según Instancia'!P62=0,"-",IF('Órdenes según Instancia'!AE62=0,"-",('Órdenes según Instancia'!P62/'Órdenes según Instancia'!AE62)))</f>
        <v>-</v>
      </c>
      <c r="U62" s="35" t="str">
        <f>IF('Órdenes según Instancia'!U62=0,"-",IF('Órdenes según Instancia'!AE62=0,"-",('Órdenes según Instancia'!U62/('Órdenes según Instancia'!AE62))))</f>
        <v>-</v>
      </c>
      <c r="V62" s="35" t="str">
        <f>IF('Órdenes según Instancia'!Z62=0,"-",IF('Órdenes según Instancia'!AE62=0,"-",('Órdenes según Instancia'!Z62/'Órdenes según Instancia'!AE62)))</f>
        <v>-</v>
      </c>
    </row>
    <row r="63" spans="2:22" ht="20.100000000000001" customHeight="1" thickBot="1" x14ac:dyDescent="0.25">
      <c r="B63" s="4" t="s">
        <v>266</v>
      </c>
      <c r="C63" s="35">
        <f>IF('Órdenes según Instancia'!C63=0,"-",IF('Órdenes según Instancia'!AB63=0,"-",('Órdenes según Instancia'!C63/'Órdenes según Instancia'!AB63)))</f>
        <v>1</v>
      </c>
      <c r="D63" s="35" t="str">
        <f>IF('Órdenes según Instancia'!H63=0,"-",IF('Órdenes según Instancia'!AB63=0,"-",('Órdenes según Instancia'!H63/'Órdenes según Instancia'!AB63)))</f>
        <v>-</v>
      </c>
      <c r="E63" s="35" t="str">
        <f>IF('Órdenes según Instancia'!M63=0,"-",IF('Órdenes según Instancia'!AB63=0,"-",('Órdenes según Instancia'!M63/'Órdenes según Instancia'!AB63)))</f>
        <v>-</v>
      </c>
      <c r="F63" s="35" t="str">
        <f>IF('Órdenes según Instancia'!R63=0,"-",IF('Órdenes según Instancia'!AB63=0,"-",('Órdenes según Instancia'!R63/'Órdenes según Instancia'!AB63)))</f>
        <v>-</v>
      </c>
      <c r="G63" s="35" t="str">
        <f>IF('Órdenes según Instancia'!W63=0,"-",IF('Órdenes según Instancia'!AB63=0,"-",('Órdenes según Instancia'!W63/'Órdenes según Instancia'!AB63)))</f>
        <v>-</v>
      </c>
      <c r="H63" s="35" t="str">
        <f>IF('Órdenes según Instancia'!D63=0,"-",IF('Órdenes según Instancia'!AC63=0,"-",('Órdenes según Instancia'!D63/'Órdenes según Instancia'!AC63)))</f>
        <v>-</v>
      </c>
      <c r="I63" s="35" t="str">
        <f>IF('Órdenes según Instancia'!I63=0,"-",IF('Órdenes según Instancia'!AC63=0,"-",('Órdenes según Instancia'!I63/'Órdenes según Instancia'!AC63)))</f>
        <v>-</v>
      </c>
      <c r="J63" s="35" t="str">
        <f>IF('Órdenes según Instancia'!N63=0,"-",IF('Órdenes según Instancia'!AC63=0,"-",('Órdenes según Instancia'!N63/'Órdenes según Instancia'!AC63)))</f>
        <v>-</v>
      </c>
      <c r="K63" s="35" t="str">
        <f>IF('Órdenes según Instancia'!S63=0,"-",IF('Órdenes según Instancia'!AC63=0,"-",('Órdenes según Instancia'!S63/'Órdenes según Instancia'!AC63)))</f>
        <v>-</v>
      </c>
      <c r="L63" s="35" t="str">
        <f>IF('Órdenes según Instancia'!X63=0,"-",IF('Órdenes según Instancia'!AC63=0,"-",('Órdenes según Instancia'!X63/'Órdenes según Instancia'!AC63)))</f>
        <v>-</v>
      </c>
      <c r="M63" s="35">
        <f>IF('Órdenes según Instancia'!E63=0,"-",IF('Órdenes según Instancia'!AD63=0,"-",('Órdenes según Instancia'!E63/'Órdenes según Instancia'!AD63)))</f>
        <v>1</v>
      </c>
      <c r="N63" s="35" t="str">
        <f>IF('Órdenes según Instancia'!J63=0,"-",IF('Órdenes según Instancia'!AD63=0,"-",('Órdenes según Instancia'!J63/'Órdenes según Instancia'!AD63)))</f>
        <v>-</v>
      </c>
      <c r="O63" s="35" t="str">
        <f>IF('Órdenes según Instancia'!O63=0,"-",IF('Órdenes según Instancia'!AD63=0,"-",('Órdenes según Instancia'!O63/'Órdenes según Instancia'!AD63)))</f>
        <v>-</v>
      </c>
      <c r="P63" s="35" t="str">
        <f>IF('Órdenes según Instancia'!T63=0,"-",IF('Órdenes según Instancia'!AD63=0,"-",('Órdenes según Instancia'!T63/'Órdenes según Instancia'!AD63)))</f>
        <v>-</v>
      </c>
      <c r="Q63" s="35" t="str">
        <f>IF('Órdenes según Instancia'!Y63=0,"-",IF('Órdenes según Instancia'!AD63=0,"-",('Órdenes según Instancia'!Y63/'Órdenes según Instancia'!AD63)))</f>
        <v>-</v>
      </c>
      <c r="R63" s="35">
        <f>IF('Órdenes según Instancia'!F63=0,"-",IF('Órdenes según Instancia'!AE63=0,"-",('Órdenes según Instancia'!F63/'Órdenes según Instancia'!AE63)))</f>
        <v>1</v>
      </c>
      <c r="S63" s="35" t="str">
        <f>IF('Órdenes según Instancia'!K63=0,"-",IF('Órdenes según Instancia'!AE63=0,"-",('Órdenes según Instancia'!K63/'Órdenes según Instancia'!AE63)))</f>
        <v>-</v>
      </c>
      <c r="T63" s="35" t="str">
        <f>IF('Órdenes según Instancia'!P63=0,"-",IF('Órdenes según Instancia'!AE63=0,"-",('Órdenes según Instancia'!P63/'Órdenes según Instancia'!AE63)))</f>
        <v>-</v>
      </c>
      <c r="U63" s="35" t="str">
        <f>IF('Órdenes según Instancia'!U63=0,"-",IF('Órdenes según Instancia'!AE63=0,"-",('Órdenes según Instancia'!U63/('Órdenes según Instancia'!AE63))))</f>
        <v>-</v>
      </c>
      <c r="V63" s="35" t="str">
        <f>IF('Órdenes según Instancia'!Z63=0,"-",IF('Órdenes según Instancia'!AE63=0,"-",('Órdenes según Instancia'!Z63/'Órdenes según Instancia'!AE63)))</f>
        <v>-</v>
      </c>
    </row>
    <row r="64" spans="2:22" ht="20.100000000000001" customHeight="1" thickBot="1" x14ac:dyDescent="0.25">
      <c r="B64" s="4" t="s">
        <v>267</v>
      </c>
      <c r="C64" s="36">
        <f>IF('Órdenes según Instancia'!C64=0,"-",IF('Órdenes según Instancia'!AB64=0,"-",('Órdenes según Instancia'!C64/'Órdenes según Instancia'!AB64)))</f>
        <v>0.92222222222222228</v>
      </c>
      <c r="D64" s="36">
        <f>IF('Órdenes según Instancia'!H64=0,"-",IF('Órdenes según Instancia'!AB64=0,"-",('Órdenes según Instancia'!H64/'Órdenes según Instancia'!AB64)))</f>
        <v>3.3333333333333333E-2</v>
      </c>
      <c r="E64" s="36">
        <f>IF('Órdenes según Instancia'!M64=0,"-",IF('Órdenes según Instancia'!AB64=0,"-",('Órdenes según Instancia'!M64/'Órdenes según Instancia'!AB64)))</f>
        <v>4.4444444444444446E-2</v>
      </c>
      <c r="F64" s="36" t="str">
        <f>IF('Órdenes según Instancia'!R64=0,"-",IF('Órdenes según Instancia'!AB64=0,"-",('Órdenes según Instancia'!R64/'Órdenes según Instancia'!AB64)))</f>
        <v>-</v>
      </c>
      <c r="G64" s="36" t="str">
        <f>IF('Órdenes según Instancia'!W64=0,"-",IF('Órdenes según Instancia'!AB64=0,"-",('Órdenes según Instancia'!W64/'Órdenes según Instancia'!AB64)))</f>
        <v>-</v>
      </c>
      <c r="H64" s="36" t="str">
        <f>IF('Órdenes según Instancia'!D64=0,"-",IF('Órdenes según Instancia'!AC64=0,"-",('Órdenes según Instancia'!D64/'Órdenes según Instancia'!AC64)))</f>
        <v>-</v>
      </c>
      <c r="I64" s="36" t="str">
        <f>IF('Órdenes según Instancia'!I64=0,"-",IF('Órdenes según Instancia'!AC64=0,"-",('Órdenes según Instancia'!I64/'Órdenes según Instancia'!AC64)))</f>
        <v>-</v>
      </c>
      <c r="J64" s="36" t="str">
        <f>IF('Órdenes según Instancia'!N64=0,"-",IF('Órdenes según Instancia'!AC64=0,"-",('Órdenes según Instancia'!N64/'Órdenes según Instancia'!AC64)))</f>
        <v>-</v>
      </c>
      <c r="K64" s="36" t="str">
        <f>IF('Órdenes según Instancia'!S64=0,"-",IF('Órdenes según Instancia'!AC64=0,"-",('Órdenes según Instancia'!S64/'Órdenes según Instancia'!AC64)))</f>
        <v>-</v>
      </c>
      <c r="L64" s="36" t="str">
        <f>IF('Órdenes según Instancia'!X64=0,"-",IF('Órdenes según Instancia'!AC64=0,"-",('Órdenes según Instancia'!X64/'Órdenes según Instancia'!AC64)))</f>
        <v>-</v>
      </c>
      <c r="M64" s="36">
        <f>IF('Órdenes según Instancia'!E64=0,"-",IF('Órdenes según Instancia'!AD64=0,"-",('Órdenes según Instancia'!E64/'Órdenes según Instancia'!AD64)))</f>
        <v>0.91463414634146345</v>
      </c>
      <c r="N64" s="36">
        <f>IF('Órdenes según Instancia'!J64=0,"-",IF('Órdenes según Instancia'!AD64=0,"-",('Órdenes según Instancia'!J64/'Órdenes según Instancia'!AD64)))</f>
        <v>3.6585365853658534E-2</v>
      </c>
      <c r="O64" s="36">
        <f>IF('Órdenes según Instancia'!O64=0,"-",IF('Órdenes según Instancia'!AD64=0,"-",('Órdenes según Instancia'!O64/'Órdenes según Instancia'!AD64)))</f>
        <v>4.878048780487805E-2</v>
      </c>
      <c r="P64" s="36" t="str">
        <f>IF('Órdenes según Instancia'!T64=0,"-",IF('Órdenes según Instancia'!AD64=0,"-",('Órdenes según Instancia'!T64/'Órdenes según Instancia'!AD64)))</f>
        <v>-</v>
      </c>
      <c r="Q64" s="36" t="str">
        <f>IF('Órdenes según Instancia'!Y64=0,"-",IF('Órdenes según Instancia'!AD64=0,"-",('Órdenes según Instancia'!Y64/'Órdenes según Instancia'!AD64)))</f>
        <v>-</v>
      </c>
      <c r="R64" s="36">
        <f>IF('Órdenes según Instancia'!F64=0,"-",IF('Órdenes según Instancia'!AE64=0,"-",('Órdenes según Instancia'!F64/'Órdenes según Instancia'!AE64)))</f>
        <v>1</v>
      </c>
      <c r="S64" s="36" t="str">
        <f>IF('Órdenes según Instancia'!K64=0,"-",IF('Órdenes según Instancia'!AE64=0,"-",('Órdenes según Instancia'!K64/'Órdenes según Instancia'!AE64)))</f>
        <v>-</v>
      </c>
      <c r="T64" s="36" t="str">
        <f>IF('Órdenes según Instancia'!P64=0,"-",IF('Órdenes según Instancia'!AE64=0,"-",('Órdenes según Instancia'!P64/'Órdenes según Instancia'!AE64)))</f>
        <v>-</v>
      </c>
      <c r="U64" s="36" t="str">
        <f>IF('Órdenes según Instancia'!U64=0,"-",IF('Órdenes según Instancia'!AE64=0,"-",('Órdenes según Instancia'!U64/('Órdenes según Instancia'!AE64))))</f>
        <v>-</v>
      </c>
      <c r="V64" s="36" t="str">
        <f>IF('Órdenes según Instancia'!Z64=0,"-",IF('Órdenes según Instancia'!AE64=0,"-",('Órdenes según Instancia'!Z64/'Órdenes según Instancia'!AE64)))</f>
        <v>-</v>
      </c>
    </row>
    <row r="65" spans="2:22" ht="20.100000000000001" customHeight="1" thickBot="1" x14ac:dyDescent="0.25">
      <c r="B65" s="7" t="s">
        <v>22</v>
      </c>
      <c r="C65" s="37">
        <f>IF('Órdenes según Instancia'!C65=0,"-",IF('Órdenes según Instancia'!AB65=0,"-",('Órdenes según Instancia'!C65/'Órdenes según Instancia'!AB65)))</f>
        <v>0.94423320659062104</v>
      </c>
      <c r="D65" s="37">
        <f>IF('Órdenes según Instancia'!H65=0,"-",IF('Órdenes según Instancia'!AB65=0,"-",('Órdenes según Instancia'!H65/'Órdenes según Instancia'!AB65)))</f>
        <v>4.777225309544701E-3</v>
      </c>
      <c r="E65" s="37">
        <f>IF('Órdenes según Instancia'!M65=0,"-",IF('Órdenes según Instancia'!AB65=0,"-",('Órdenes según Instancia'!M65/'Órdenes según Instancia'!AB65)))</f>
        <v>3.8120308082285267E-2</v>
      </c>
      <c r="F65" s="37">
        <f>IF('Órdenes según Instancia'!R65=0,"-",IF('Órdenes según Instancia'!AB65=0,"-",('Órdenes según Instancia'!R65/'Órdenes según Instancia'!AB65)))</f>
        <v>1.286926001754899E-2</v>
      </c>
      <c r="G65" s="37" t="str">
        <f>IF('Órdenes según Instancia'!W65=0,"-",IF('Órdenes según Instancia'!AB65=0,"-",('Órdenes según Instancia'!W65/'Órdenes según Instancia'!AB65)))</f>
        <v>-</v>
      </c>
      <c r="H65" s="37">
        <f>IF('Órdenes según Instancia'!D65=0,"-",IF('Órdenes según Instancia'!AC65=0,"-",('Órdenes según Instancia'!D65/'Órdenes según Instancia'!AC65)))</f>
        <v>0.99470899470899465</v>
      </c>
      <c r="I65" s="37">
        <f>IF('Órdenes según Instancia'!I65=0,"-",IF('Órdenes según Instancia'!AC65=0,"-",('Órdenes según Instancia'!I65/'Órdenes según Instancia'!AC65)))</f>
        <v>5.2910052910052907E-3</v>
      </c>
      <c r="J65" s="37" t="str">
        <f>IF('Órdenes según Instancia'!N65=0,"-",IF('Órdenes según Instancia'!AC65=0,"-",('Órdenes según Instancia'!N65/'Órdenes según Instancia'!AC65)))</f>
        <v>-</v>
      </c>
      <c r="K65" s="37" t="str">
        <f>IF('Órdenes según Instancia'!S65=0,"-",IF('Órdenes según Instancia'!AC65=0,"-",('Órdenes según Instancia'!S65/'Órdenes según Instancia'!AC65)))</f>
        <v>-</v>
      </c>
      <c r="L65" s="37" t="str">
        <f>IF('Órdenes según Instancia'!X65=0,"-",IF('Órdenes según Instancia'!AC65=0,"-",('Órdenes según Instancia'!X65/'Órdenes según Instancia'!AC65)))</f>
        <v>-</v>
      </c>
      <c r="M65" s="37">
        <f>IF('Órdenes según Instancia'!E65=0,"-",IF('Órdenes según Instancia'!AD65=0,"-",('Órdenes según Instancia'!E65/'Órdenes según Instancia'!AD65)))</f>
        <v>0.92506459948320419</v>
      </c>
      <c r="N65" s="37">
        <f>IF('Órdenes según Instancia'!J65=0,"-",IF('Órdenes según Instancia'!AD65=0,"-",('Órdenes según Instancia'!J65/'Órdenes según Instancia'!AD65)))</f>
        <v>4.019523399368361E-3</v>
      </c>
      <c r="O65" s="37">
        <f>IF('Órdenes según Instancia'!O65=0,"-",IF('Órdenes según Instancia'!AD65=0,"-",('Órdenes según Instancia'!O65/'Órdenes según Instancia'!AD65)))</f>
        <v>5.239735859890899E-2</v>
      </c>
      <c r="P65" s="37">
        <f>IF('Órdenes según Instancia'!T65=0,"-",IF('Órdenes según Instancia'!AD65=0,"-",('Órdenes según Instancia'!T65/'Órdenes según Instancia'!AD65)))</f>
        <v>1.8518518518518517E-2</v>
      </c>
      <c r="Q65" s="37" t="str">
        <f>IF('Órdenes según Instancia'!Y65=0,"-",IF('Órdenes según Instancia'!AD65=0,"-",('Órdenes según Instancia'!Y65/'Órdenes según Instancia'!AD65)))</f>
        <v>-</v>
      </c>
      <c r="R65" s="37">
        <f>IF('Órdenes según Instancia'!F65=0,"-",IF('Órdenes según Instancia'!AE65=0,"-",('Órdenes según Instancia'!F65/'Órdenes según Instancia'!AE65)))</f>
        <v>0.98418844788641502</v>
      </c>
      <c r="S65" s="37">
        <f>IF('Órdenes según Instancia'!K65=0,"-",IF('Órdenes según Instancia'!AE65=0,"-",('Órdenes según Instancia'!K65/'Órdenes según Instancia'!AE65)))</f>
        <v>6.4536947402387863E-3</v>
      </c>
      <c r="T65" s="37">
        <f>IF('Órdenes según Instancia'!P65=0,"-",IF('Órdenes según Instancia'!AE65=0,"-",('Órdenes según Instancia'!P65/'Órdenes según Instancia'!AE65)))</f>
        <v>8.3898031623104233E-3</v>
      </c>
      <c r="U65" s="37">
        <f>IF('Órdenes según Instancia'!U65=0,"-",IF('Órdenes según Instancia'!AE65=0,"-",('Órdenes según Instancia'!U65/('Órdenes según Instancia'!AE65))))</f>
        <v>9.6805421103581804E-4</v>
      </c>
      <c r="V65" s="37" t="str">
        <f>IF('Órdenes según Instancia'!Z65=0,"-",IF('Órdenes según Instancia'!AE65=0,"-",('Órdenes según Instancia'!Z65/'Órdenes según Instancia'!AE65)))</f>
        <v>-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J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2" spans="2:36" s="65" customFormat="1" ht="58.5" customHeight="1" x14ac:dyDescent="0.2">
      <c r="C12" s="91" t="s">
        <v>268</v>
      </c>
      <c r="D12" s="91"/>
      <c r="E12" s="91" t="s">
        <v>201</v>
      </c>
      <c r="F12" s="91"/>
      <c r="G12" s="91" t="s">
        <v>202</v>
      </c>
      <c r="H12" s="91"/>
      <c r="I12" s="91" t="s">
        <v>269</v>
      </c>
      <c r="J12" s="91"/>
      <c r="K12" s="91" t="s">
        <v>270</v>
      </c>
      <c r="L12" s="91"/>
      <c r="M12" s="91" t="s">
        <v>203</v>
      </c>
      <c r="N12" s="91"/>
      <c r="O12" s="91" t="s">
        <v>204</v>
      </c>
      <c r="P12" s="91"/>
      <c r="Q12" s="91" t="s">
        <v>205</v>
      </c>
      <c r="R12" s="91"/>
      <c r="S12" s="91" t="s">
        <v>271</v>
      </c>
      <c r="T12" s="91"/>
      <c r="U12" s="91" t="s">
        <v>206</v>
      </c>
      <c r="V12" s="91"/>
      <c r="W12" s="91" t="s">
        <v>272</v>
      </c>
      <c r="X12" s="91"/>
      <c r="Y12" s="91" t="s">
        <v>273</v>
      </c>
      <c r="Z12" s="91"/>
      <c r="AA12" s="91" t="s">
        <v>274</v>
      </c>
      <c r="AB12" s="91"/>
      <c r="AC12" s="91" t="s">
        <v>275</v>
      </c>
      <c r="AD12" s="91"/>
      <c r="AE12" s="91" t="s">
        <v>276</v>
      </c>
      <c r="AF12" s="91"/>
      <c r="AG12" s="91" t="s">
        <v>207</v>
      </c>
      <c r="AH12" s="91"/>
      <c r="AI12" s="91" t="s">
        <v>208</v>
      </c>
      <c r="AJ12" s="91"/>
    </row>
    <row r="13" spans="2:36" ht="41.25" customHeight="1" thickBot="1" x14ac:dyDescent="0.25">
      <c r="C13" s="38" t="s">
        <v>209</v>
      </c>
      <c r="D13" s="38" t="s">
        <v>210</v>
      </c>
      <c r="E13" s="38" t="s">
        <v>209</v>
      </c>
      <c r="F13" s="38" t="s">
        <v>210</v>
      </c>
      <c r="G13" s="38" t="s">
        <v>209</v>
      </c>
      <c r="H13" s="38" t="s">
        <v>210</v>
      </c>
      <c r="I13" s="38" t="s">
        <v>209</v>
      </c>
      <c r="J13" s="38" t="s">
        <v>210</v>
      </c>
      <c r="K13" s="38" t="s">
        <v>209</v>
      </c>
      <c r="L13" s="38" t="s">
        <v>210</v>
      </c>
      <c r="M13" s="38" t="s">
        <v>209</v>
      </c>
      <c r="N13" s="38" t="s">
        <v>210</v>
      </c>
      <c r="O13" s="38" t="s">
        <v>209</v>
      </c>
      <c r="P13" s="38" t="s">
        <v>210</v>
      </c>
      <c r="Q13" s="38" t="s">
        <v>209</v>
      </c>
      <c r="R13" s="38" t="s">
        <v>210</v>
      </c>
      <c r="S13" s="38" t="s">
        <v>209</v>
      </c>
      <c r="T13" s="38" t="s">
        <v>210</v>
      </c>
      <c r="U13" s="38" t="s">
        <v>209</v>
      </c>
      <c r="V13" s="38" t="s">
        <v>210</v>
      </c>
      <c r="W13" s="38" t="s">
        <v>209</v>
      </c>
      <c r="X13" s="38" t="s">
        <v>210</v>
      </c>
      <c r="Y13" s="38" t="s">
        <v>209</v>
      </c>
      <c r="Z13" s="38" t="s">
        <v>210</v>
      </c>
      <c r="AA13" s="38" t="s">
        <v>209</v>
      </c>
      <c r="AB13" s="38" t="s">
        <v>210</v>
      </c>
      <c r="AC13" s="38" t="s">
        <v>209</v>
      </c>
      <c r="AD13" s="38" t="s">
        <v>210</v>
      </c>
      <c r="AE13" s="38" t="s">
        <v>209</v>
      </c>
      <c r="AF13" s="38" t="s">
        <v>210</v>
      </c>
      <c r="AG13" s="38" t="s">
        <v>209</v>
      </c>
      <c r="AH13" s="38" t="s">
        <v>210</v>
      </c>
      <c r="AI13" s="38" t="s">
        <v>209</v>
      </c>
      <c r="AJ13" s="38" t="s">
        <v>210</v>
      </c>
    </row>
    <row r="14" spans="2:36" ht="20.100000000000001" customHeight="1" thickBot="1" x14ac:dyDescent="0.25">
      <c r="B14" s="3" t="s">
        <v>218</v>
      </c>
      <c r="C14" s="20">
        <v>4</v>
      </c>
      <c r="D14" s="20">
        <v>2</v>
      </c>
      <c r="E14" s="20">
        <v>0</v>
      </c>
      <c r="F14" s="20">
        <v>0</v>
      </c>
      <c r="G14" s="20">
        <v>156</v>
      </c>
      <c r="H14" s="20">
        <v>88</v>
      </c>
      <c r="I14" s="20">
        <v>153</v>
      </c>
      <c r="J14" s="20">
        <v>88</v>
      </c>
      <c r="K14" s="20">
        <v>4</v>
      </c>
      <c r="L14" s="20">
        <v>0</v>
      </c>
      <c r="M14" s="20">
        <v>9</v>
      </c>
      <c r="N14" s="20">
        <v>4</v>
      </c>
      <c r="O14" s="20">
        <v>25</v>
      </c>
      <c r="P14" s="20">
        <v>10</v>
      </c>
      <c r="Q14" s="20">
        <v>351</v>
      </c>
      <c r="R14" s="20">
        <v>192</v>
      </c>
      <c r="S14" s="20">
        <v>65</v>
      </c>
      <c r="T14" s="20">
        <v>2</v>
      </c>
      <c r="U14" s="20">
        <v>0</v>
      </c>
      <c r="V14" s="20">
        <v>0</v>
      </c>
      <c r="W14" s="20">
        <v>10</v>
      </c>
      <c r="X14" s="20">
        <v>2</v>
      </c>
      <c r="Y14" s="20">
        <v>6</v>
      </c>
      <c r="Z14" s="20">
        <v>0</v>
      </c>
      <c r="AA14" s="20">
        <v>6</v>
      </c>
      <c r="AB14" s="20">
        <v>0</v>
      </c>
      <c r="AC14" s="20">
        <v>77</v>
      </c>
      <c r="AD14" s="20">
        <v>2</v>
      </c>
      <c r="AE14" s="20">
        <v>0</v>
      </c>
      <c r="AF14" s="20">
        <v>0</v>
      </c>
      <c r="AG14" s="20">
        <v>15</v>
      </c>
      <c r="AH14" s="20">
        <v>6</v>
      </c>
      <c r="AI14" s="20">
        <v>179</v>
      </c>
      <c r="AJ14" s="20">
        <v>12</v>
      </c>
    </row>
    <row r="15" spans="2:36" ht="20.100000000000001" customHeight="1" thickBot="1" x14ac:dyDescent="0.25">
      <c r="B15" s="4" t="s">
        <v>219</v>
      </c>
      <c r="C15" s="20">
        <v>18</v>
      </c>
      <c r="D15" s="20">
        <v>8</v>
      </c>
      <c r="E15" s="20">
        <v>9</v>
      </c>
      <c r="F15" s="20">
        <v>4</v>
      </c>
      <c r="G15" s="20">
        <v>199</v>
      </c>
      <c r="H15" s="20">
        <v>112</v>
      </c>
      <c r="I15" s="20">
        <v>194</v>
      </c>
      <c r="J15" s="20">
        <v>112</v>
      </c>
      <c r="K15" s="20">
        <v>63</v>
      </c>
      <c r="L15" s="20">
        <v>10</v>
      </c>
      <c r="M15" s="20">
        <v>19</v>
      </c>
      <c r="N15" s="20">
        <v>0</v>
      </c>
      <c r="O15" s="20">
        <v>31</v>
      </c>
      <c r="P15" s="20">
        <v>22</v>
      </c>
      <c r="Q15" s="20">
        <v>533</v>
      </c>
      <c r="R15" s="20">
        <v>268</v>
      </c>
      <c r="S15" s="20">
        <v>45</v>
      </c>
      <c r="T15" s="20">
        <v>1</v>
      </c>
      <c r="U15" s="20">
        <v>0</v>
      </c>
      <c r="V15" s="20">
        <v>0</v>
      </c>
      <c r="W15" s="20">
        <v>2</v>
      </c>
      <c r="X15" s="20">
        <v>0</v>
      </c>
      <c r="Y15" s="20">
        <v>2</v>
      </c>
      <c r="Z15" s="20">
        <v>1</v>
      </c>
      <c r="AA15" s="20">
        <v>20</v>
      </c>
      <c r="AB15" s="20">
        <v>1</v>
      </c>
      <c r="AC15" s="20">
        <v>50</v>
      </c>
      <c r="AD15" s="20">
        <v>1</v>
      </c>
      <c r="AE15" s="20">
        <v>0</v>
      </c>
      <c r="AF15" s="20">
        <v>0</v>
      </c>
      <c r="AG15" s="20">
        <v>31</v>
      </c>
      <c r="AH15" s="20">
        <v>1</v>
      </c>
      <c r="AI15" s="20">
        <v>150</v>
      </c>
      <c r="AJ15" s="20">
        <v>5</v>
      </c>
    </row>
    <row r="16" spans="2:36" ht="20.100000000000001" customHeight="1" thickBot="1" x14ac:dyDescent="0.25">
      <c r="B16" s="4" t="s">
        <v>220</v>
      </c>
      <c r="C16" s="20">
        <v>5</v>
      </c>
      <c r="D16" s="20">
        <v>0</v>
      </c>
      <c r="E16" s="20">
        <v>14</v>
      </c>
      <c r="F16" s="20">
        <v>11</v>
      </c>
      <c r="G16" s="20">
        <v>72</v>
      </c>
      <c r="H16" s="20">
        <v>23</v>
      </c>
      <c r="I16" s="20">
        <v>68</v>
      </c>
      <c r="J16" s="20">
        <v>12</v>
      </c>
      <c r="K16" s="20">
        <v>35</v>
      </c>
      <c r="L16" s="20">
        <v>3</v>
      </c>
      <c r="M16" s="20">
        <v>13</v>
      </c>
      <c r="N16" s="20">
        <v>12</v>
      </c>
      <c r="O16" s="20">
        <v>2</v>
      </c>
      <c r="P16" s="20">
        <v>0</v>
      </c>
      <c r="Q16" s="20">
        <v>209</v>
      </c>
      <c r="R16" s="20">
        <v>61</v>
      </c>
      <c r="S16" s="20">
        <v>16</v>
      </c>
      <c r="T16" s="20">
        <v>0</v>
      </c>
      <c r="U16" s="20">
        <v>0</v>
      </c>
      <c r="V16" s="20">
        <v>0</v>
      </c>
      <c r="W16" s="20">
        <v>7</v>
      </c>
      <c r="X16" s="20">
        <v>0</v>
      </c>
      <c r="Y16" s="20">
        <v>0</v>
      </c>
      <c r="Z16" s="20">
        <v>0</v>
      </c>
      <c r="AA16" s="20">
        <v>2</v>
      </c>
      <c r="AB16" s="20">
        <v>0</v>
      </c>
      <c r="AC16" s="20">
        <v>17</v>
      </c>
      <c r="AD16" s="20">
        <v>0</v>
      </c>
      <c r="AE16" s="20">
        <v>0</v>
      </c>
      <c r="AF16" s="20">
        <v>0</v>
      </c>
      <c r="AG16" s="20">
        <v>11</v>
      </c>
      <c r="AH16" s="20">
        <v>0</v>
      </c>
      <c r="AI16" s="20">
        <v>53</v>
      </c>
      <c r="AJ16" s="20">
        <v>0</v>
      </c>
    </row>
    <row r="17" spans="2:36" ht="20.100000000000001" customHeight="1" thickBot="1" x14ac:dyDescent="0.25">
      <c r="B17" s="4" t="s">
        <v>221</v>
      </c>
      <c r="C17" s="20">
        <v>13</v>
      </c>
      <c r="D17" s="20">
        <v>53</v>
      </c>
      <c r="E17" s="20">
        <v>36</v>
      </c>
      <c r="F17" s="20">
        <v>84</v>
      </c>
      <c r="G17" s="20">
        <v>92</v>
      </c>
      <c r="H17" s="20">
        <v>178</v>
      </c>
      <c r="I17" s="20">
        <v>74</v>
      </c>
      <c r="J17" s="20">
        <v>171</v>
      </c>
      <c r="K17" s="20">
        <v>50</v>
      </c>
      <c r="L17" s="20">
        <v>81</v>
      </c>
      <c r="M17" s="20">
        <v>34</v>
      </c>
      <c r="N17" s="20">
        <v>31</v>
      </c>
      <c r="O17" s="20">
        <v>12</v>
      </c>
      <c r="P17" s="20">
        <v>64</v>
      </c>
      <c r="Q17" s="20">
        <v>311</v>
      </c>
      <c r="R17" s="20">
        <v>662</v>
      </c>
      <c r="S17" s="20">
        <v>36</v>
      </c>
      <c r="T17" s="20">
        <v>1</v>
      </c>
      <c r="U17" s="20">
        <v>5</v>
      </c>
      <c r="V17" s="20">
        <v>0</v>
      </c>
      <c r="W17" s="20">
        <v>2</v>
      </c>
      <c r="X17" s="20">
        <v>0</v>
      </c>
      <c r="Y17" s="20">
        <v>1</v>
      </c>
      <c r="Z17" s="20">
        <v>0</v>
      </c>
      <c r="AA17" s="20">
        <v>15</v>
      </c>
      <c r="AB17" s="20">
        <v>0</v>
      </c>
      <c r="AC17" s="20">
        <v>36</v>
      </c>
      <c r="AD17" s="20">
        <v>1</v>
      </c>
      <c r="AE17" s="20">
        <v>0</v>
      </c>
      <c r="AF17" s="20">
        <v>0</v>
      </c>
      <c r="AG17" s="20">
        <v>26</v>
      </c>
      <c r="AH17" s="20">
        <v>0</v>
      </c>
      <c r="AI17" s="20">
        <v>121</v>
      </c>
      <c r="AJ17" s="20">
        <v>2</v>
      </c>
    </row>
    <row r="18" spans="2:36" ht="20.100000000000001" customHeight="1" thickBot="1" x14ac:dyDescent="0.25">
      <c r="B18" s="4" t="s">
        <v>222</v>
      </c>
      <c r="C18" s="20">
        <v>0</v>
      </c>
      <c r="D18" s="20">
        <v>2</v>
      </c>
      <c r="E18" s="20">
        <v>0</v>
      </c>
      <c r="F18" s="20">
        <v>0</v>
      </c>
      <c r="G18" s="20">
        <v>120</v>
      </c>
      <c r="H18" s="20">
        <v>18</v>
      </c>
      <c r="I18" s="20">
        <v>113</v>
      </c>
      <c r="J18" s="20">
        <v>17</v>
      </c>
      <c r="K18" s="20">
        <v>6</v>
      </c>
      <c r="L18" s="20">
        <v>0</v>
      </c>
      <c r="M18" s="20">
        <v>12</v>
      </c>
      <c r="N18" s="20">
        <v>0</v>
      </c>
      <c r="O18" s="20">
        <v>0</v>
      </c>
      <c r="P18" s="20">
        <v>2</v>
      </c>
      <c r="Q18" s="20">
        <v>251</v>
      </c>
      <c r="R18" s="20">
        <v>39</v>
      </c>
      <c r="S18" s="20">
        <v>17</v>
      </c>
      <c r="T18" s="20">
        <v>1</v>
      </c>
      <c r="U18" s="20">
        <v>0</v>
      </c>
      <c r="V18" s="20">
        <v>0</v>
      </c>
      <c r="W18" s="20">
        <v>1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18</v>
      </c>
      <c r="AD18" s="20">
        <v>17</v>
      </c>
      <c r="AE18" s="20">
        <v>0</v>
      </c>
      <c r="AF18" s="20">
        <v>0</v>
      </c>
      <c r="AG18" s="20">
        <v>2</v>
      </c>
      <c r="AH18" s="20">
        <v>33</v>
      </c>
      <c r="AI18" s="20">
        <v>38</v>
      </c>
      <c r="AJ18" s="20">
        <v>51</v>
      </c>
    </row>
    <row r="19" spans="2:36" ht="20.100000000000001" customHeight="1" thickBot="1" x14ac:dyDescent="0.25">
      <c r="B19" s="4" t="s">
        <v>223</v>
      </c>
      <c r="C19" s="20">
        <v>1</v>
      </c>
      <c r="D19" s="20">
        <v>0</v>
      </c>
      <c r="E19" s="20">
        <v>7</v>
      </c>
      <c r="F19" s="20">
        <v>2</v>
      </c>
      <c r="G19" s="20">
        <v>63</v>
      </c>
      <c r="H19" s="20">
        <v>59</v>
      </c>
      <c r="I19" s="20">
        <v>59</v>
      </c>
      <c r="J19" s="20">
        <v>51</v>
      </c>
      <c r="K19" s="20">
        <v>9</v>
      </c>
      <c r="L19" s="20">
        <v>0</v>
      </c>
      <c r="M19" s="20">
        <v>4</v>
      </c>
      <c r="N19" s="20">
        <v>8</v>
      </c>
      <c r="O19" s="20">
        <v>0</v>
      </c>
      <c r="P19" s="20">
        <v>2</v>
      </c>
      <c r="Q19" s="20">
        <v>143</v>
      </c>
      <c r="R19" s="20">
        <v>122</v>
      </c>
      <c r="S19" s="20">
        <v>26</v>
      </c>
      <c r="T19" s="20">
        <v>0</v>
      </c>
      <c r="U19" s="20">
        <v>0</v>
      </c>
      <c r="V19" s="20">
        <v>0</v>
      </c>
      <c r="W19" s="20">
        <v>5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30</v>
      </c>
      <c r="AD19" s="20">
        <v>0</v>
      </c>
      <c r="AE19" s="20">
        <v>0</v>
      </c>
      <c r="AF19" s="20">
        <v>5</v>
      </c>
      <c r="AG19" s="20">
        <v>12</v>
      </c>
      <c r="AH19" s="20">
        <v>0</v>
      </c>
      <c r="AI19" s="20">
        <v>73</v>
      </c>
      <c r="AJ19" s="20">
        <v>5</v>
      </c>
    </row>
    <row r="20" spans="2:36" ht="20.100000000000001" customHeight="1" thickBot="1" x14ac:dyDescent="0.25">
      <c r="B20" s="4" t="s">
        <v>224</v>
      </c>
      <c r="C20" s="20">
        <v>7</v>
      </c>
      <c r="D20" s="20">
        <v>9</v>
      </c>
      <c r="E20" s="20">
        <v>11</v>
      </c>
      <c r="F20" s="20">
        <v>2</v>
      </c>
      <c r="G20" s="20">
        <v>191</v>
      </c>
      <c r="H20" s="20">
        <v>136</v>
      </c>
      <c r="I20" s="20">
        <v>161</v>
      </c>
      <c r="J20" s="20">
        <v>96</v>
      </c>
      <c r="K20" s="20">
        <v>23</v>
      </c>
      <c r="L20" s="20">
        <v>27</v>
      </c>
      <c r="M20" s="20">
        <v>8</v>
      </c>
      <c r="N20" s="20">
        <v>0</v>
      </c>
      <c r="O20" s="20">
        <v>11</v>
      </c>
      <c r="P20" s="20">
        <v>31</v>
      </c>
      <c r="Q20" s="20">
        <v>412</v>
      </c>
      <c r="R20" s="20">
        <v>301</v>
      </c>
      <c r="S20" s="20">
        <v>46</v>
      </c>
      <c r="T20" s="20">
        <v>0</v>
      </c>
      <c r="U20" s="20">
        <v>0</v>
      </c>
      <c r="V20" s="20">
        <v>0</v>
      </c>
      <c r="W20" s="20">
        <v>4</v>
      </c>
      <c r="X20" s="20">
        <v>0</v>
      </c>
      <c r="Y20" s="20">
        <v>4</v>
      </c>
      <c r="Z20" s="20">
        <v>0</v>
      </c>
      <c r="AA20" s="20">
        <v>11</v>
      </c>
      <c r="AB20" s="20">
        <v>0</v>
      </c>
      <c r="AC20" s="20">
        <v>62</v>
      </c>
      <c r="AD20" s="20">
        <v>0</v>
      </c>
      <c r="AE20" s="20">
        <v>4</v>
      </c>
      <c r="AF20" s="20">
        <v>0</v>
      </c>
      <c r="AG20" s="20">
        <v>63</v>
      </c>
      <c r="AH20" s="20">
        <v>0</v>
      </c>
      <c r="AI20" s="20">
        <v>194</v>
      </c>
      <c r="AJ20" s="20">
        <v>0</v>
      </c>
    </row>
    <row r="21" spans="2:36" ht="20.100000000000001" customHeight="1" thickBot="1" x14ac:dyDescent="0.25">
      <c r="B21" s="4" t="s">
        <v>225</v>
      </c>
      <c r="C21" s="20">
        <v>7</v>
      </c>
      <c r="D21" s="20">
        <v>2</v>
      </c>
      <c r="E21" s="20">
        <v>14</v>
      </c>
      <c r="F21" s="20">
        <v>17</v>
      </c>
      <c r="G21" s="20">
        <v>119</v>
      </c>
      <c r="H21" s="20">
        <v>82</v>
      </c>
      <c r="I21" s="20">
        <v>119</v>
      </c>
      <c r="J21" s="20">
        <v>71</v>
      </c>
      <c r="K21" s="20">
        <v>16</v>
      </c>
      <c r="L21" s="20">
        <v>14</v>
      </c>
      <c r="M21" s="20">
        <v>12</v>
      </c>
      <c r="N21" s="20">
        <v>16</v>
      </c>
      <c r="O21" s="20">
        <v>0</v>
      </c>
      <c r="P21" s="20">
        <v>0</v>
      </c>
      <c r="Q21" s="20">
        <v>287</v>
      </c>
      <c r="R21" s="20">
        <v>202</v>
      </c>
      <c r="S21" s="20">
        <v>19</v>
      </c>
      <c r="T21" s="20">
        <v>0</v>
      </c>
      <c r="U21" s="20">
        <v>0</v>
      </c>
      <c r="V21" s="20">
        <v>0</v>
      </c>
      <c r="W21" s="20">
        <v>5</v>
      </c>
      <c r="X21" s="20">
        <v>0</v>
      </c>
      <c r="Y21" s="20">
        <v>6</v>
      </c>
      <c r="Z21" s="20">
        <v>0</v>
      </c>
      <c r="AA21" s="20">
        <v>3</v>
      </c>
      <c r="AB21" s="20">
        <v>0</v>
      </c>
      <c r="AC21" s="20">
        <v>25</v>
      </c>
      <c r="AD21" s="20">
        <v>0</v>
      </c>
      <c r="AE21" s="20">
        <v>0</v>
      </c>
      <c r="AF21" s="20">
        <v>0</v>
      </c>
      <c r="AG21" s="20">
        <v>6</v>
      </c>
      <c r="AH21" s="20">
        <v>0</v>
      </c>
      <c r="AI21" s="20">
        <v>64</v>
      </c>
      <c r="AJ21" s="20">
        <v>0</v>
      </c>
    </row>
    <row r="22" spans="2:36" ht="20.100000000000001" customHeight="1" thickBot="1" x14ac:dyDescent="0.25">
      <c r="B22" s="4" t="s">
        <v>226</v>
      </c>
      <c r="C22" s="20">
        <v>0</v>
      </c>
      <c r="D22" s="20">
        <v>1</v>
      </c>
      <c r="E22" s="20">
        <v>0</v>
      </c>
      <c r="F22" s="20">
        <v>0</v>
      </c>
      <c r="G22" s="20">
        <v>23</v>
      </c>
      <c r="H22" s="20">
        <v>12</v>
      </c>
      <c r="I22" s="20">
        <v>22</v>
      </c>
      <c r="J22" s="20">
        <v>12</v>
      </c>
      <c r="K22" s="20">
        <v>0</v>
      </c>
      <c r="L22" s="20">
        <v>1</v>
      </c>
      <c r="M22" s="20">
        <v>6</v>
      </c>
      <c r="N22" s="20">
        <v>2</v>
      </c>
      <c r="O22" s="20">
        <v>0</v>
      </c>
      <c r="P22" s="20">
        <v>1</v>
      </c>
      <c r="Q22" s="20">
        <v>51</v>
      </c>
      <c r="R22" s="20">
        <v>29</v>
      </c>
      <c r="S22" s="20">
        <v>16</v>
      </c>
      <c r="T22" s="20">
        <v>0</v>
      </c>
      <c r="U22" s="20">
        <v>0</v>
      </c>
      <c r="V22" s="20">
        <v>0</v>
      </c>
      <c r="W22" s="20">
        <v>1</v>
      </c>
      <c r="X22" s="20">
        <v>0</v>
      </c>
      <c r="Y22" s="20">
        <v>0</v>
      </c>
      <c r="Z22" s="20">
        <v>0</v>
      </c>
      <c r="AA22" s="20">
        <v>8</v>
      </c>
      <c r="AB22" s="20">
        <v>0</v>
      </c>
      <c r="AC22" s="20">
        <v>17</v>
      </c>
      <c r="AD22" s="20">
        <v>0</v>
      </c>
      <c r="AE22" s="20">
        <v>0</v>
      </c>
      <c r="AF22" s="20">
        <v>0</v>
      </c>
      <c r="AG22" s="20">
        <v>5</v>
      </c>
      <c r="AH22" s="20">
        <v>0</v>
      </c>
      <c r="AI22" s="20">
        <v>47</v>
      </c>
      <c r="AJ22" s="20">
        <v>0</v>
      </c>
    </row>
    <row r="23" spans="2:36" ht="20.100000000000001" customHeight="1" thickBot="1" x14ac:dyDescent="0.25">
      <c r="B23" s="4" t="s">
        <v>227</v>
      </c>
      <c r="C23" s="20">
        <v>0</v>
      </c>
      <c r="D23" s="20">
        <v>0</v>
      </c>
      <c r="E23" s="20">
        <v>4</v>
      </c>
      <c r="F23" s="20">
        <v>0</v>
      </c>
      <c r="G23" s="20">
        <v>13</v>
      </c>
      <c r="H23" s="20">
        <v>1</v>
      </c>
      <c r="I23" s="20">
        <v>11</v>
      </c>
      <c r="J23" s="20">
        <v>1</v>
      </c>
      <c r="K23" s="20">
        <v>1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29</v>
      </c>
      <c r="R23" s="20">
        <v>2</v>
      </c>
      <c r="S23" s="20">
        <v>5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5</v>
      </c>
      <c r="AD23" s="20">
        <v>0</v>
      </c>
      <c r="AE23" s="20">
        <v>0</v>
      </c>
      <c r="AF23" s="20">
        <v>0</v>
      </c>
      <c r="AG23" s="20">
        <v>1</v>
      </c>
      <c r="AH23" s="20">
        <v>0</v>
      </c>
      <c r="AI23" s="20">
        <v>11</v>
      </c>
      <c r="AJ23" s="20">
        <v>0</v>
      </c>
    </row>
    <row r="24" spans="2:36" ht="20.100000000000001" customHeight="1" thickBot="1" x14ac:dyDescent="0.25">
      <c r="B24" s="4" t="s">
        <v>228</v>
      </c>
      <c r="C24" s="20">
        <v>3</v>
      </c>
      <c r="D24" s="20">
        <v>0</v>
      </c>
      <c r="E24" s="20">
        <v>9</v>
      </c>
      <c r="F24" s="20">
        <v>0</v>
      </c>
      <c r="G24" s="20">
        <v>69</v>
      </c>
      <c r="H24" s="20">
        <v>15</v>
      </c>
      <c r="I24" s="20">
        <v>70</v>
      </c>
      <c r="J24" s="20">
        <v>15</v>
      </c>
      <c r="K24" s="20">
        <v>1</v>
      </c>
      <c r="L24" s="20">
        <v>0</v>
      </c>
      <c r="M24" s="20">
        <v>8</v>
      </c>
      <c r="N24" s="20">
        <v>0</v>
      </c>
      <c r="O24" s="20">
        <v>10</v>
      </c>
      <c r="P24" s="20">
        <v>0</v>
      </c>
      <c r="Q24" s="20">
        <v>170</v>
      </c>
      <c r="R24" s="20">
        <v>30</v>
      </c>
      <c r="S24" s="20">
        <v>11</v>
      </c>
      <c r="T24" s="20">
        <v>0</v>
      </c>
      <c r="U24" s="20">
        <v>0</v>
      </c>
      <c r="V24" s="20">
        <v>0</v>
      </c>
      <c r="W24" s="20">
        <v>16</v>
      </c>
      <c r="X24" s="20">
        <v>0</v>
      </c>
      <c r="Y24" s="20">
        <v>1</v>
      </c>
      <c r="Z24" s="20">
        <v>0</v>
      </c>
      <c r="AA24" s="20">
        <v>3</v>
      </c>
      <c r="AB24" s="20">
        <v>0</v>
      </c>
      <c r="AC24" s="20">
        <v>24</v>
      </c>
      <c r="AD24" s="20">
        <v>0</v>
      </c>
      <c r="AE24" s="20">
        <v>1</v>
      </c>
      <c r="AF24" s="20">
        <v>0</v>
      </c>
      <c r="AG24" s="20">
        <v>5</v>
      </c>
      <c r="AH24" s="20">
        <v>0</v>
      </c>
      <c r="AI24" s="20">
        <v>61</v>
      </c>
      <c r="AJ24" s="20">
        <v>0</v>
      </c>
    </row>
    <row r="25" spans="2:36" ht="20.100000000000001" customHeight="1" thickBot="1" x14ac:dyDescent="0.25">
      <c r="B25" s="4" t="s">
        <v>229</v>
      </c>
      <c r="C25" s="20">
        <v>14</v>
      </c>
      <c r="D25" s="20">
        <v>3</v>
      </c>
      <c r="E25" s="20">
        <v>6</v>
      </c>
      <c r="F25" s="20">
        <v>0</v>
      </c>
      <c r="G25" s="20">
        <v>171</v>
      </c>
      <c r="H25" s="20">
        <v>16</v>
      </c>
      <c r="I25" s="20">
        <v>264</v>
      </c>
      <c r="J25" s="20">
        <v>16</v>
      </c>
      <c r="K25" s="20">
        <v>0</v>
      </c>
      <c r="L25" s="20">
        <v>0</v>
      </c>
      <c r="M25" s="20">
        <v>42</v>
      </c>
      <c r="N25" s="20">
        <v>0</v>
      </c>
      <c r="O25" s="20">
        <v>15</v>
      </c>
      <c r="P25" s="20">
        <v>0</v>
      </c>
      <c r="Q25" s="20">
        <v>512</v>
      </c>
      <c r="R25" s="20">
        <v>35</v>
      </c>
      <c r="S25" s="20">
        <v>14</v>
      </c>
      <c r="T25" s="20">
        <v>1</v>
      </c>
      <c r="U25" s="20">
        <v>0</v>
      </c>
      <c r="V25" s="20">
        <v>0</v>
      </c>
      <c r="W25" s="20">
        <v>7</v>
      </c>
      <c r="X25" s="20">
        <v>0</v>
      </c>
      <c r="Y25" s="20">
        <v>0</v>
      </c>
      <c r="Z25" s="20">
        <v>2</v>
      </c>
      <c r="AA25" s="20">
        <v>3</v>
      </c>
      <c r="AB25" s="20">
        <v>0</v>
      </c>
      <c r="AC25" s="20">
        <v>28</v>
      </c>
      <c r="AD25" s="20">
        <v>2</v>
      </c>
      <c r="AE25" s="20">
        <v>2</v>
      </c>
      <c r="AF25" s="20">
        <v>0</v>
      </c>
      <c r="AG25" s="20">
        <v>21</v>
      </c>
      <c r="AH25" s="20">
        <v>2</v>
      </c>
      <c r="AI25" s="20">
        <v>75</v>
      </c>
      <c r="AJ25" s="20">
        <v>7</v>
      </c>
    </row>
    <row r="26" spans="2:36" ht="20.100000000000001" customHeight="1" thickBot="1" x14ac:dyDescent="0.25">
      <c r="B26" s="4" t="s">
        <v>230</v>
      </c>
      <c r="C26" s="20">
        <v>4</v>
      </c>
      <c r="D26" s="20">
        <v>14</v>
      </c>
      <c r="E26" s="20">
        <v>11</v>
      </c>
      <c r="F26" s="20">
        <v>3</v>
      </c>
      <c r="G26" s="20">
        <v>176</v>
      </c>
      <c r="H26" s="20">
        <v>73</v>
      </c>
      <c r="I26" s="20">
        <v>174</v>
      </c>
      <c r="J26" s="20">
        <v>69</v>
      </c>
      <c r="K26" s="20">
        <v>28</v>
      </c>
      <c r="L26" s="20">
        <v>12</v>
      </c>
      <c r="M26" s="20">
        <v>12</v>
      </c>
      <c r="N26" s="20">
        <v>33</v>
      </c>
      <c r="O26" s="20">
        <v>43</v>
      </c>
      <c r="P26" s="20">
        <v>14</v>
      </c>
      <c r="Q26" s="20">
        <v>448</v>
      </c>
      <c r="R26" s="20">
        <v>218</v>
      </c>
      <c r="S26" s="20">
        <v>32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1</v>
      </c>
      <c r="AB26" s="20">
        <v>0</v>
      </c>
      <c r="AC26" s="20">
        <v>39</v>
      </c>
      <c r="AD26" s="20">
        <v>0</v>
      </c>
      <c r="AE26" s="20">
        <v>0</v>
      </c>
      <c r="AF26" s="20">
        <v>0</v>
      </c>
      <c r="AG26" s="20">
        <v>26</v>
      </c>
      <c r="AH26" s="20">
        <v>0</v>
      </c>
      <c r="AI26" s="20">
        <v>98</v>
      </c>
      <c r="AJ26" s="20">
        <v>0</v>
      </c>
    </row>
    <row r="27" spans="2:36" ht="20.100000000000001" customHeight="1" thickBot="1" x14ac:dyDescent="0.25">
      <c r="B27" s="4" t="s">
        <v>231</v>
      </c>
      <c r="C27" s="20">
        <v>1</v>
      </c>
      <c r="D27" s="20">
        <v>0</v>
      </c>
      <c r="E27" s="20">
        <v>11</v>
      </c>
      <c r="F27" s="20">
        <v>37</v>
      </c>
      <c r="G27" s="20">
        <v>78</v>
      </c>
      <c r="H27" s="20">
        <v>58</v>
      </c>
      <c r="I27" s="20">
        <v>78</v>
      </c>
      <c r="J27" s="20">
        <v>58</v>
      </c>
      <c r="K27" s="20">
        <v>27</v>
      </c>
      <c r="L27" s="20">
        <v>23</v>
      </c>
      <c r="M27" s="20">
        <v>21</v>
      </c>
      <c r="N27" s="20">
        <v>19</v>
      </c>
      <c r="O27" s="20">
        <v>0</v>
      </c>
      <c r="P27" s="20">
        <v>2</v>
      </c>
      <c r="Q27" s="20">
        <v>216</v>
      </c>
      <c r="R27" s="20">
        <v>197</v>
      </c>
      <c r="S27" s="20">
        <v>20</v>
      </c>
      <c r="T27" s="20">
        <v>0</v>
      </c>
      <c r="U27" s="20">
        <v>0</v>
      </c>
      <c r="V27" s="20">
        <v>0</v>
      </c>
      <c r="W27" s="20">
        <v>3</v>
      </c>
      <c r="X27" s="20">
        <v>2</v>
      </c>
      <c r="Y27" s="20">
        <v>0</v>
      </c>
      <c r="Z27" s="20">
        <v>2</v>
      </c>
      <c r="AA27" s="20">
        <v>12</v>
      </c>
      <c r="AB27" s="20">
        <v>2</v>
      </c>
      <c r="AC27" s="20">
        <v>31</v>
      </c>
      <c r="AD27" s="20">
        <v>0</v>
      </c>
      <c r="AE27" s="20">
        <v>0</v>
      </c>
      <c r="AF27" s="20">
        <v>0</v>
      </c>
      <c r="AG27" s="20">
        <v>10</v>
      </c>
      <c r="AH27" s="20">
        <v>0</v>
      </c>
      <c r="AI27" s="20">
        <v>76</v>
      </c>
      <c r="AJ27" s="20">
        <v>6</v>
      </c>
    </row>
    <row r="28" spans="2:36" ht="20.100000000000001" customHeight="1" thickBot="1" x14ac:dyDescent="0.25">
      <c r="B28" s="4" t="s">
        <v>232</v>
      </c>
      <c r="C28" s="20">
        <v>5</v>
      </c>
      <c r="D28" s="20">
        <v>6</v>
      </c>
      <c r="E28" s="20">
        <v>7</v>
      </c>
      <c r="F28" s="20">
        <v>2</v>
      </c>
      <c r="G28" s="20">
        <v>175</v>
      </c>
      <c r="H28" s="20">
        <v>26</v>
      </c>
      <c r="I28" s="20">
        <v>173</v>
      </c>
      <c r="J28" s="20">
        <v>25</v>
      </c>
      <c r="K28" s="20">
        <v>14</v>
      </c>
      <c r="L28" s="20">
        <v>8</v>
      </c>
      <c r="M28" s="20">
        <v>89</v>
      </c>
      <c r="N28" s="20">
        <v>11</v>
      </c>
      <c r="O28" s="20">
        <v>6</v>
      </c>
      <c r="P28" s="20">
        <v>8</v>
      </c>
      <c r="Q28" s="20">
        <v>469</v>
      </c>
      <c r="R28" s="20">
        <v>86</v>
      </c>
      <c r="S28" s="20">
        <v>65</v>
      </c>
      <c r="T28" s="20">
        <v>2</v>
      </c>
      <c r="U28" s="20">
        <v>0</v>
      </c>
      <c r="V28" s="20">
        <v>0</v>
      </c>
      <c r="W28" s="20">
        <v>1</v>
      </c>
      <c r="X28" s="20">
        <v>0</v>
      </c>
      <c r="Y28" s="20">
        <v>0</v>
      </c>
      <c r="Z28" s="20">
        <v>0</v>
      </c>
      <c r="AA28" s="20">
        <v>0</v>
      </c>
      <c r="AB28" s="20">
        <v>2</v>
      </c>
      <c r="AC28" s="20">
        <v>68</v>
      </c>
      <c r="AD28" s="20">
        <v>4</v>
      </c>
      <c r="AE28" s="20">
        <v>2</v>
      </c>
      <c r="AF28" s="20">
        <v>0</v>
      </c>
      <c r="AG28" s="20">
        <v>8</v>
      </c>
      <c r="AH28" s="20">
        <v>0</v>
      </c>
      <c r="AI28" s="20">
        <v>144</v>
      </c>
      <c r="AJ28" s="20">
        <v>8</v>
      </c>
    </row>
    <row r="29" spans="2:36" ht="20.100000000000001" customHeight="1" thickBot="1" x14ac:dyDescent="0.25">
      <c r="B29" s="5" t="s">
        <v>233</v>
      </c>
      <c r="C29" s="20">
        <v>4</v>
      </c>
      <c r="D29" s="20">
        <v>0</v>
      </c>
      <c r="E29" s="20">
        <v>0</v>
      </c>
      <c r="F29" s="20">
        <v>0</v>
      </c>
      <c r="G29" s="20">
        <v>59</v>
      </c>
      <c r="H29" s="20">
        <v>0</v>
      </c>
      <c r="I29" s="20">
        <v>60</v>
      </c>
      <c r="J29" s="20">
        <v>0</v>
      </c>
      <c r="K29" s="20">
        <v>9</v>
      </c>
      <c r="L29" s="20">
        <v>0</v>
      </c>
      <c r="M29" s="20">
        <v>35</v>
      </c>
      <c r="N29" s="20">
        <v>0</v>
      </c>
      <c r="O29" s="20">
        <v>1</v>
      </c>
      <c r="P29" s="20">
        <v>2</v>
      </c>
      <c r="Q29" s="20">
        <v>168</v>
      </c>
      <c r="R29" s="20">
        <v>2</v>
      </c>
      <c r="S29" s="20">
        <v>10</v>
      </c>
      <c r="T29" s="20">
        <v>0</v>
      </c>
      <c r="U29" s="20">
        <v>4</v>
      </c>
      <c r="V29" s="20">
        <v>0</v>
      </c>
      <c r="W29" s="20">
        <v>8</v>
      </c>
      <c r="X29" s="20">
        <v>0</v>
      </c>
      <c r="Y29" s="20">
        <v>0</v>
      </c>
      <c r="Z29" s="20">
        <v>0</v>
      </c>
      <c r="AA29" s="20">
        <v>11</v>
      </c>
      <c r="AB29" s="20">
        <v>0</v>
      </c>
      <c r="AC29" s="20">
        <v>17</v>
      </c>
      <c r="AD29" s="20">
        <v>0</v>
      </c>
      <c r="AE29" s="20">
        <v>0</v>
      </c>
      <c r="AF29" s="20">
        <v>0</v>
      </c>
      <c r="AG29" s="20">
        <v>9</v>
      </c>
      <c r="AH29" s="20">
        <v>0</v>
      </c>
      <c r="AI29" s="20">
        <v>59</v>
      </c>
      <c r="AJ29" s="20">
        <v>0</v>
      </c>
    </row>
    <row r="30" spans="2:36" ht="20.100000000000001" customHeight="1" thickBot="1" x14ac:dyDescent="0.25">
      <c r="B30" s="6" t="s">
        <v>234</v>
      </c>
      <c r="C30" s="20">
        <v>0</v>
      </c>
      <c r="D30" s="20">
        <v>0</v>
      </c>
      <c r="E30" s="20">
        <v>0</v>
      </c>
      <c r="F30" s="20">
        <v>0</v>
      </c>
      <c r="G30" s="20">
        <v>9</v>
      </c>
      <c r="H30" s="20">
        <v>17</v>
      </c>
      <c r="I30" s="20">
        <v>8</v>
      </c>
      <c r="J30" s="20">
        <v>18</v>
      </c>
      <c r="K30" s="20">
        <v>0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18</v>
      </c>
      <c r="R30" s="20">
        <v>35</v>
      </c>
      <c r="S30" s="20">
        <v>3</v>
      </c>
      <c r="T30" s="20">
        <v>2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4</v>
      </c>
      <c r="AD30" s="20">
        <v>2</v>
      </c>
      <c r="AE30" s="20">
        <v>0</v>
      </c>
      <c r="AF30" s="20">
        <v>0</v>
      </c>
      <c r="AG30" s="20">
        <v>0</v>
      </c>
      <c r="AH30" s="20">
        <v>4</v>
      </c>
      <c r="AI30" s="20">
        <v>7</v>
      </c>
      <c r="AJ30" s="20">
        <v>8</v>
      </c>
    </row>
    <row r="31" spans="2:36" ht="20.100000000000001" customHeight="1" thickBot="1" x14ac:dyDescent="0.25">
      <c r="B31" s="4" t="s">
        <v>235</v>
      </c>
      <c r="C31" s="20">
        <v>4</v>
      </c>
      <c r="D31" s="20">
        <v>0</v>
      </c>
      <c r="E31" s="20">
        <v>0</v>
      </c>
      <c r="F31" s="20">
        <v>1</v>
      </c>
      <c r="G31" s="20">
        <v>11</v>
      </c>
      <c r="H31" s="20">
        <v>7</v>
      </c>
      <c r="I31" s="20">
        <v>45</v>
      </c>
      <c r="J31" s="20">
        <v>7</v>
      </c>
      <c r="K31" s="20">
        <v>34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94</v>
      </c>
      <c r="R31" s="20">
        <v>15</v>
      </c>
      <c r="S31" s="20">
        <v>8</v>
      </c>
      <c r="T31" s="20">
        <v>0</v>
      </c>
      <c r="U31" s="20">
        <v>0</v>
      </c>
      <c r="V31" s="20">
        <v>0</v>
      </c>
      <c r="W31" s="20">
        <v>6</v>
      </c>
      <c r="X31" s="20">
        <v>0</v>
      </c>
      <c r="Y31" s="20">
        <v>0</v>
      </c>
      <c r="Z31" s="20">
        <v>0</v>
      </c>
      <c r="AA31" s="20">
        <v>4</v>
      </c>
      <c r="AB31" s="20">
        <v>0</v>
      </c>
      <c r="AC31" s="20">
        <v>11</v>
      </c>
      <c r="AD31" s="20">
        <v>0</v>
      </c>
      <c r="AE31" s="20">
        <v>0</v>
      </c>
      <c r="AF31" s="20">
        <v>0</v>
      </c>
      <c r="AG31" s="20">
        <v>10</v>
      </c>
      <c r="AH31" s="20">
        <v>0</v>
      </c>
      <c r="AI31" s="20">
        <v>39</v>
      </c>
      <c r="AJ31" s="20">
        <v>0</v>
      </c>
    </row>
    <row r="32" spans="2:36" ht="20.100000000000001" customHeight="1" thickBot="1" x14ac:dyDescent="0.25">
      <c r="B32" s="4" t="s">
        <v>236</v>
      </c>
      <c r="C32" s="20">
        <v>3</v>
      </c>
      <c r="D32" s="20">
        <v>3</v>
      </c>
      <c r="E32" s="20">
        <v>8</v>
      </c>
      <c r="F32" s="20">
        <v>0</v>
      </c>
      <c r="G32" s="20">
        <v>39</v>
      </c>
      <c r="H32" s="20">
        <v>29</v>
      </c>
      <c r="I32" s="20">
        <v>39</v>
      </c>
      <c r="J32" s="20">
        <v>28</v>
      </c>
      <c r="K32" s="20">
        <v>0</v>
      </c>
      <c r="L32" s="20">
        <v>0</v>
      </c>
      <c r="M32" s="20">
        <v>7</v>
      </c>
      <c r="N32" s="20">
        <v>8</v>
      </c>
      <c r="O32" s="20">
        <v>0</v>
      </c>
      <c r="P32" s="20">
        <v>1</v>
      </c>
      <c r="Q32" s="20">
        <v>96</v>
      </c>
      <c r="R32" s="20">
        <v>69</v>
      </c>
      <c r="S32" s="20">
        <v>5</v>
      </c>
      <c r="T32" s="20">
        <v>0</v>
      </c>
      <c r="U32" s="20">
        <v>0</v>
      </c>
      <c r="V32" s="20">
        <v>0</v>
      </c>
      <c r="W32" s="20">
        <v>2</v>
      </c>
      <c r="X32" s="20">
        <v>0</v>
      </c>
      <c r="Y32" s="20">
        <v>0</v>
      </c>
      <c r="Z32" s="20">
        <v>0</v>
      </c>
      <c r="AA32" s="20">
        <v>1</v>
      </c>
      <c r="AB32" s="20">
        <v>0</v>
      </c>
      <c r="AC32" s="20">
        <v>8</v>
      </c>
      <c r="AD32" s="20">
        <v>0</v>
      </c>
      <c r="AE32" s="20">
        <v>0</v>
      </c>
      <c r="AF32" s="20">
        <v>0</v>
      </c>
      <c r="AG32" s="20">
        <v>3</v>
      </c>
      <c r="AH32" s="20">
        <v>0</v>
      </c>
      <c r="AI32" s="20">
        <v>19</v>
      </c>
      <c r="AJ32" s="20">
        <v>0</v>
      </c>
    </row>
    <row r="33" spans="2:36" ht="20.100000000000001" customHeight="1" thickBot="1" x14ac:dyDescent="0.25">
      <c r="B33" s="4" t="s">
        <v>237</v>
      </c>
      <c r="C33" s="20">
        <v>0</v>
      </c>
      <c r="D33" s="20">
        <v>0</v>
      </c>
      <c r="E33" s="20">
        <v>0</v>
      </c>
      <c r="F33" s="20">
        <v>0</v>
      </c>
      <c r="G33" s="20">
        <v>20</v>
      </c>
      <c r="H33" s="20">
        <v>0</v>
      </c>
      <c r="I33" s="20">
        <v>20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40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</row>
    <row r="34" spans="2:36" ht="20.100000000000001" customHeight="1" thickBot="1" x14ac:dyDescent="0.25">
      <c r="B34" s="4" t="s">
        <v>238</v>
      </c>
      <c r="C34" s="20">
        <v>0</v>
      </c>
      <c r="D34" s="20">
        <v>0</v>
      </c>
      <c r="E34" s="20">
        <v>1</v>
      </c>
      <c r="F34" s="20">
        <v>0</v>
      </c>
      <c r="G34" s="20">
        <v>8</v>
      </c>
      <c r="H34" s="20">
        <v>15</v>
      </c>
      <c r="I34" s="20">
        <v>8</v>
      </c>
      <c r="J34" s="20">
        <v>17</v>
      </c>
      <c r="K34" s="20">
        <v>0</v>
      </c>
      <c r="L34" s="20">
        <v>1</v>
      </c>
      <c r="M34" s="20">
        <v>2</v>
      </c>
      <c r="N34" s="20">
        <v>1</v>
      </c>
      <c r="O34" s="20">
        <v>0</v>
      </c>
      <c r="P34" s="20">
        <v>2</v>
      </c>
      <c r="Q34" s="20">
        <v>19</v>
      </c>
      <c r="R34" s="20">
        <v>36</v>
      </c>
      <c r="S34" s="20">
        <v>1</v>
      </c>
      <c r="T34" s="20">
        <v>2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1</v>
      </c>
      <c r="AD34" s="20">
        <v>3</v>
      </c>
      <c r="AE34" s="20">
        <v>0</v>
      </c>
      <c r="AF34" s="20">
        <v>0</v>
      </c>
      <c r="AG34" s="20">
        <v>0</v>
      </c>
      <c r="AH34" s="20">
        <v>3</v>
      </c>
      <c r="AI34" s="20">
        <v>2</v>
      </c>
      <c r="AJ34" s="20">
        <v>8</v>
      </c>
    </row>
    <row r="35" spans="2:36" ht="20.100000000000001" customHeight="1" thickBot="1" x14ac:dyDescent="0.25">
      <c r="B35" s="4" t="s">
        <v>239</v>
      </c>
      <c r="C35" s="20">
        <v>0</v>
      </c>
      <c r="D35" s="20">
        <v>0</v>
      </c>
      <c r="E35" s="20">
        <v>5</v>
      </c>
      <c r="F35" s="20">
        <v>0</v>
      </c>
      <c r="G35" s="20">
        <v>15</v>
      </c>
      <c r="H35" s="20">
        <v>0</v>
      </c>
      <c r="I35" s="20">
        <v>14</v>
      </c>
      <c r="J35" s="20">
        <v>0</v>
      </c>
      <c r="K35" s="20">
        <v>1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35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3</v>
      </c>
      <c r="X35" s="20">
        <v>0</v>
      </c>
      <c r="Y35" s="20">
        <v>0</v>
      </c>
      <c r="Z35" s="20">
        <v>0</v>
      </c>
      <c r="AA35" s="20">
        <v>3</v>
      </c>
      <c r="AB35" s="20">
        <v>0</v>
      </c>
      <c r="AC35" s="20">
        <v>6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12</v>
      </c>
      <c r="AJ35" s="20">
        <v>0</v>
      </c>
    </row>
    <row r="36" spans="2:36" ht="20.100000000000001" customHeight="1" thickBot="1" x14ac:dyDescent="0.25">
      <c r="B36" s="4" t="s">
        <v>240</v>
      </c>
      <c r="C36" s="20">
        <v>0</v>
      </c>
      <c r="D36" s="20">
        <v>0</v>
      </c>
      <c r="E36" s="20">
        <v>0</v>
      </c>
      <c r="F36" s="20">
        <v>0</v>
      </c>
      <c r="G36" s="20">
        <v>19</v>
      </c>
      <c r="H36" s="20">
        <v>0</v>
      </c>
      <c r="I36" s="20">
        <v>19</v>
      </c>
      <c r="J36" s="20">
        <v>0</v>
      </c>
      <c r="K36" s="20">
        <v>1</v>
      </c>
      <c r="L36" s="20">
        <v>0</v>
      </c>
      <c r="M36" s="20">
        <v>4</v>
      </c>
      <c r="N36" s="20">
        <v>0</v>
      </c>
      <c r="O36" s="20">
        <v>3</v>
      </c>
      <c r="P36" s="20">
        <v>0</v>
      </c>
      <c r="Q36" s="20">
        <v>46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1</v>
      </c>
      <c r="AD36" s="20">
        <v>0</v>
      </c>
      <c r="AE36" s="20">
        <v>0</v>
      </c>
      <c r="AF36" s="20">
        <v>0</v>
      </c>
      <c r="AG36" s="20">
        <v>1</v>
      </c>
      <c r="AH36" s="20">
        <v>0</v>
      </c>
      <c r="AI36" s="20">
        <v>2</v>
      </c>
      <c r="AJ36" s="20">
        <v>0</v>
      </c>
    </row>
    <row r="37" spans="2:36" ht="20.100000000000001" customHeight="1" thickBot="1" x14ac:dyDescent="0.25">
      <c r="B37" s="4" t="s">
        <v>241</v>
      </c>
      <c r="C37" s="20">
        <v>6</v>
      </c>
      <c r="D37" s="20">
        <v>0</v>
      </c>
      <c r="E37" s="20">
        <v>0</v>
      </c>
      <c r="F37" s="20">
        <v>0</v>
      </c>
      <c r="G37" s="20">
        <v>47</v>
      </c>
      <c r="H37" s="20">
        <v>0</v>
      </c>
      <c r="I37" s="20">
        <v>47</v>
      </c>
      <c r="J37" s="20">
        <v>0</v>
      </c>
      <c r="K37" s="20">
        <v>0</v>
      </c>
      <c r="L37" s="20">
        <v>0</v>
      </c>
      <c r="M37" s="20">
        <v>7</v>
      </c>
      <c r="N37" s="20">
        <v>1</v>
      </c>
      <c r="O37" s="20">
        <v>0</v>
      </c>
      <c r="P37" s="20">
        <v>0</v>
      </c>
      <c r="Q37" s="20">
        <v>107</v>
      </c>
      <c r="R37" s="20">
        <v>1</v>
      </c>
      <c r="S37" s="20">
        <v>8</v>
      </c>
      <c r="T37" s="20">
        <v>0</v>
      </c>
      <c r="U37" s="20">
        <v>0</v>
      </c>
      <c r="V37" s="20">
        <v>0</v>
      </c>
      <c r="W37" s="20">
        <v>4</v>
      </c>
      <c r="X37" s="20">
        <v>0</v>
      </c>
      <c r="Y37" s="20">
        <v>0</v>
      </c>
      <c r="Z37" s="20">
        <v>0</v>
      </c>
      <c r="AA37" s="20">
        <v>2</v>
      </c>
      <c r="AB37" s="20">
        <v>0</v>
      </c>
      <c r="AC37" s="20">
        <v>8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22</v>
      </c>
      <c r="AJ37" s="20">
        <v>0</v>
      </c>
    </row>
    <row r="38" spans="2:36" ht="20.100000000000001" customHeight="1" thickBot="1" x14ac:dyDescent="0.25">
      <c r="B38" s="4" t="s">
        <v>242</v>
      </c>
      <c r="C38" s="20">
        <v>2</v>
      </c>
      <c r="D38" s="20">
        <v>0</v>
      </c>
      <c r="E38" s="20">
        <v>0</v>
      </c>
      <c r="F38" s="20">
        <v>0</v>
      </c>
      <c r="G38" s="20">
        <v>7</v>
      </c>
      <c r="H38" s="20">
        <v>1</v>
      </c>
      <c r="I38" s="20">
        <v>15</v>
      </c>
      <c r="J38" s="20">
        <v>1</v>
      </c>
      <c r="K38" s="20">
        <v>8</v>
      </c>
      <c r="L38" s="20">
        <v>0</v>
      </c>
      <c r="M38" s="20">
        <v>0</v>
      </c>
      <c r="N38" s="20">
        <v>0</v>
      </c>
      <c r="O38" s="20">
        <v>0</v>
      </c>
      <c r="P38" s="20">
        <v>9</v>
      </c>
      <c r="Q38" s="20">
        <v>32</v>
      </c>
      <c r="R38" s="20">
        <v>11</v>
      </c>
      <c r="S38" s="20">
        <v>2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1</v>
      </c>
      <c r="AB38" s="20">
        <v>0</v>
      </c>
      <c r="AC38" s="20">
        <v>2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5</v>
      </c>
      <c r="AJ38" s="20">
        <v>0</v>
      </c>
    </row>
    <row r="39" spans="2:36" ht="20.100000000000001" customHeight="1" thickBot="1" x14ac:dyDescent="0.25">
      <c r="B39" s="4" t="s">
        <v>243</v>
      </c>
      <c r="C39" s="20">
        <v>1</v>
      </c>
      <c r="D39" s="20">
        <v>0</v>
      </c>
      <c r="E39" s="20">
        <v>39</v>
      </c>
      <c r="F39" s="20">
        <v>0</v>
      </c>
      <c r="G39" s="20">
        <v>89</v>
      </c>
      <c r="H39" s="20">
        <v>0</v>
      </c>
      <c r="I39" s="20">
        <v>89</v>
      </c>
      <c r="J39" s="20">
        <v>0</v>
      </c>
      <c r="K39" s="20">
        <v>1</v>
      </c>
      <c r="L39" s="20">
        <v>0</v>
      </c>
      <c r="M39" s="20">
        <v>88</v>
      </c>
      <c r="N39" s="20">
        <v>0</v>
      </c>
      <c r="O39" s="20">
        <v>0</v>
      </c>
      <c r="P39" s="20">
        <v>0</v>
      </c>
      <c r="Q39" s="20">
        <v>307</v>
      </c>
      <c r="R39" s="20">
        <v>0</v>
      </c>
      <c r="S39" s="20">
        <v>23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1</v>
      </c>
      <c r="AB39" s="20">
        <v>0</v>
      </c>
      <c r="AC39" s="20">
        <v>24</v>
      </c>
      <c r="AD39" s="20">
        <v>0</v>
      </c>
      <c r="AE39" s="20">
        <v>0</v>
      </c>
      <c r="AF39" s="20">
        <v>0</v>
      </c>
      <c r="AG39" s="20">
        <v>9</v>
      </c>
      <c r="AH39" s="20">
        <v>0</v>
      </c>
      <c r="AI39" s="20">
        <v>57</v>
      </c>
      <c r="AJ39" s="20">
        <v>0</v>
      </c>
    </row>
    <row r="40" spans="2:36" ht="20.100000000000001" customHeight="1" thickBot="1" x14ac:dyDescent="0.25">
      <c r="B40" s="4" t="s">
        <v>244</v>
      </c>
      <c r="C40" s="20">
        <v>1</v>
      </c>
      <c r="D40" s="20">
        <v>0</v>
      </c>
      <c r="E40" s="20">
        <v>3</v>
      </c>
      <c r="F40" s="20">
        <v>0</v>
      </c>
      <c r="G40" s="20">
        <v>66</v>
      </c>
      <c r="H40" s="20">
        <v>22</v>
      </c>
      <c r="I40" s="20">
        <v>66</v>
      </c>
      <c r="J40" s="20">
        <v>22</v>
      </c>
      <c r="K40" s="20">
        <v>0</v>
      </c>
      <c r="L40" s="20">
        <v>0</v>
      </c>
      <c r="M40" s="20">
        <v>31</v>
      </c>
      <c r="N40" s="20">
        <v>13</v>
      </c>
      <c r="O40" s="20">
        <v>1</v>
      </c>
      <c r="P40" s="20">
        <v>0</v>
      </c>
      <c r="Q40" s="20">
        <v>168</v>
      </c>
      <c r="R40" s="20">
        <v>57</v>
      </c>
      <c r="S40" s="20">
        <v>20</v>
      </c>
      <c r="T40" s="20">
        <v>1</v>
      </c>
      <c r="U40" s="20">
        <v>1</v>
      </c>
      <c r="V40" s="20">
        <v>0</v>
      </c>
      <c r="W40" s="20">
        <v>2</v>
      </c>
      <c r="X40" s="20">
        <v>0</v>
      </c>
      <c r="Y40" s="20">
        <v>0</v>
      </c>
      <c r="Z40" s="20">
        <v>0</v>
      </c>
      <c r="AA40" s="20">
        <v>8</v>
      </c>
      <c r="AB40" s="20">
        <v>0</v>
      </c>
      <c r="AC40" s="20">
        <v>20</v>
      </c>
      <c r="AD40" s="20">
        <v>1</v>
      </c>
      <c r="AE40" s="20">
        <v>0</v>
      </c>
      <c r="AF40" s="20">
        <v>0</v>
      </c>
      <c r="AG40" s="20">
        <v>32</v>
      </c>
      <c r="AH40" s="20">
        <v>0</v>
      </c>
      <c r="AI40" s="20">
        <v>83</v>
      </c>
      <c r="AJ40" s="20">
        <v>2</v>
      </c>
    </row>
    <row r="41" spans="2:36" ht="20.100000000000001" customHeight="1" thickBot="1" x14ac:dyDescent="0.25">
      <c r="B41" s="4" t="s">
        <v>245</v>
      </c>
      <c r="C41" s="20">
        <v>1</v>
      </c>
      <c r="D41" s="20">
        <v>0</v>
      </c>
      <c r="E41" s="20">
        <v>1</v>
      </c>
      <c r="F41" s="20">
        <v>0</v>
      </c>
      <c r="G41" s="20">
        <v>37</v>
      </c>
      <c r="H41" s="20">
        <v>2</v>
      </c>
      <c r="I41" s="20">
        <v>36</v>
      </c>
      <c r="J41" s="20">
        <v>2</v>
      </c>
      <c r="K41" s="20">
        <v>0</v>
      </c>
      <c r="L41" s="20">
        <v>0</v>
      </c>
      <c r="M41" s="20">
        <v>5</v>
      </c>
      <c r="N41" s="20">
        <v>0</v>
      </c>
      <c r="O41" s="20">
        <v>0</v>
      </c>
      <c r="P41" s="20">
        <v>0</v>
      </c>
      <c r="Q41" s="20">
        <v>80</v>
      </c>
      <c r="R41" s="20">
        <v>4</v>
      </c>
      <c r="S41" s="20">
        <v>5</v>
      </c>
      <c r="T41" s="20">
        <v>0</v>
      </c>
      <c r="U41" s="20">
        <v>0</v>
      </c>
      <c r="V41" s="20">
        <v>0</v>
      </c>
      <c r="W41" s="20">
        <v>2</v>
      </c>
      <c r="X41" s="20">
        <v>0</v>
      </c>
      <c r="Y41" s="20">
        <v>0</v>
      </c>
      <c r="Z41" s="20">
        <v>0</v>
      </c>
      <c r="AA41" s="20">
        <v>1</v>
      </c>
      <c r="AB41" s="20">
        <v>0</v>
      </c>
      <c r="AC41" s="20">
        <v>6</v>
      </c>
      <c r="AD41" s="20">
        <v>0</v>
      </c>
      <c r="AE41" s="20">
        <v>0</v>
      </c>
      <c r="AF41" s="20">
        <v>0</v>
      </c>
      <c r="AG41" s="20">
        <v>4</v>
      </c>
      <c r="AH41" s="20">
        <v>0</v>
      </c>
      <c r="AI41" s="20">
        <v>18</v>
      </c>
      <c r="AJ41" s="20">
        <v>0</v>
      </c>
    </row>
    <row r="42" spans="2:36" ht="20.100000000000001" customHeight="1" thickBot="1" x14ac:dyDescent="0.25">
      <c r="B42" s="4" t="s">
        <v>246</v>
      </c>
      <c r="C42" s="20">
        <v>0</v>
      </c>
      <c r="D42" s="20">
        <v>0</v>
      </c>
      <c r="E42" s="20">
        <v>0</v>
      </c>
      <c r="F42" s="20">
        <v>0</v>
      </c>
      <c r="G42" s="20">
        <v>44</v>
      </c>
      <c r="H42" s="20">
        <v>0</v>
      </c>
      <c r="I42" s="20">
        <v>44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88</v>
      </c>
      <c r="R42" s="20">
        <v>0</v>
      </c>
      <c r="S42" s="20">
        <v>5</v>
      </c>
      <c r="T42" s="20">
        <v>0</v>
      </c>
      <c r="U42" s="20">
        <v>0</v>
      </c>
      <c r="V42" s="20">
        <v>0</v>
      </c>
      <c r="W42" s="20">
        <v>1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5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11</v>
      </c>
      <c r="AJ42" s="20">
        <v>0</v>
      </c>
    </row>
    <row r="43" spans="2:36" ht="20.100000000000001" customHeight="1" thickBot="1" x14ac:dyDescent="0.25">
      <c r="B43" s="4" t="s">
        <v>247</v>
      </c>
      <c r="C43" s="20">
        <v>0</v>
      </c>
      <c r="D43" s="20">
        <v>0</v>
      </c>
      <c r="E43" s="20">
        <v>0</v>
      </c>
      <c r="F43" s="20">
        <v>0</v>
      </c>
      <c r="G43" s="20">
        <v>81</v>
      </c>
      <c r="H43" s="20">
        <v>4</v>
      </c>
      <c r="I43" s="20">
        <v>53</v>
      </c>
      <c r="J43" s="20">
        <v>4</v>
      </c>
      <c r="K43" s="20">
        <v>0</v>
      </c>
      <c r="L43" s="20">
        <v>0</v>
      </c>
      <c r="M43" s="20">
        <v>43</v>
      </c>
      <c r="N43" s="20">
        <v>3</v>
      </c>
      <c r="O43" s="20">
        <v>2</v>
      </c>
      <c r="P43" s="20">
        <v>0</v>
      </c>
      <c r="Q43" s="20">
        <v>179</v>
      </c>
      <c r="R43" s="20">
        <v>11</v>
      </c>
      <c r="S43" s="20">
        <v>24</v>
      </c>
      <c r="T43" s="20">
        <v>2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22</v>
      </c>
      <c r="AD43" s="20">
        <v>2</v>
      </c>
      <c r="AE43" s="20">
        <v>0</v>
      </c>
      <c r="AF43" s="20">
        <v>0</v>
      </c>
      <c r="AG43" s="20">
        <v>19</v>
      </c>
      <c r="AH43" s="20">
        <v>2</v>
      </c>
      <c r="AI43" s="20">
        <v>65</v>
      </c>
      <c r="AJ43" s="20">
        <v>6</v>
      </c>
    </row>
    <row r="44" spans="2:36" ht="20.100000000000001" customHeight="1" thickBot="1" x14ac:dyDescent="0.25">
      <c r="B44" s="4" t="s">
        <v>248</v>
      </c>
      <c r="C44" s="20">
        <v>9</v>
      </c>
      <c r="D44" s="20">
        <v>1</v>
      </c>
      <c r="E44" s="20">
        <v>22</v>
      </c>
      <c r="F44" s="20">
        <v>0</v>
      </c>
      <c r="G44" s="20">
        <v>345</v>
      </c>
      <c r="H44" s="20">
        <v>27</v>
      </c>
      <c r="I44" s="20">
        <v>350</v>
      </c>
      <c r="J44" s="20">
        <v>41</v>
      </c>
      <c r="K44" s="20">
        <v>14</v>
      </c>
      <c r="L44" s="20">
        <v>10</v>
      </c>
      <c r="M44" s="20">
        <v>17</v>
      </c>
      <c r="N44" s="20">
        <v>1</v>
      </c>
      <c r="O44" s="20">
        <v>11</v>
      </c>
      <c r="P44" s="20">
        <v>1</v>
      </c>
      <c r="Q44" s="20">
        <v>768</v>
      </c>
      <c r="R44" s="20">
        <v>81</v>
      </c>
      <c r="S44" s="20">
        <v>53</v>
      </c>
      <c r="T44" s="20">
        <v>1</v>
      </c>
      <c r="U44" s="20">
        <v>2</v>
      </c>
      <c r="V44" s="20">
        <v>0</v>
      </c>
      <c r="W44" s="20">
        <v>25</v>
      </c>
      <c r="X44" s="20">
        <v>1</v>
      </c>
      <c r="Y44" s="20">
        <v>2</v>
      </c>
      <c r="Z44" s="20">
        <v>0</v>
      </c>
      <c r="AA44" s="20">
        <v>45</v>
      </c>
      <c r="AB44" s="20">
        <v>1</v>
      </c>
      <c r="AC44" s="20">
        <v>80</v>
      </c>
      <c r="AD44" s="20">
        <v>1</v>
      </c>
      <c r="AE44" s="20">
        <v>0</v>
      </c>
      <c r="AF44" s="20">
        <v>0</v>
      </c>
      <c r="AG44" s="20">
        <v>64</v>
      </c>
      <c r="AH44" s="20">
        <v>0</v>
      </c>
      <c r="AI44" s="20">
        <v>271</v>
      </c>
      <c r="AJ44" s="20">
        <v>4</v>
      </c>
    </row>
    <row r="45" spans="2:36" ht="20.100000000000001" customHeight="1" thickBot="1" x14ac:dyDescent="0.25">
      <c r="B45" s="4" t="s">
        <v>249</v>
      </c>
      <c r="C45" s="20">
        <v>1</v>
      </c>
      <c r="D45" s="20">
        <v>0</v>
      </c>
      <c r="E45" s="20">
        <v>0</v>
      </c>
      <c r="F45" s="20">
        <v>0</v>
      </c>
      <c r="G45" s="20">
        <v>59</v>
      </c>
      <c r="H45" s="20">
        <v>15</v>
      </c>
      <c r="I45" s="20">
        <v>47</v>
      </c>
      <c r="J45" s="20">
        <v>15</v>
      </c>
      <c r="K45" s="20">
        <v>0</v>
      </c>
      <c r="L45" s="20">
        <v>0</v>
      </c>
      <c r="M45" s="20">
        <v>2</v>
      </c>
      <c r="N45" s="20">
        <v>0</v>
      </c>
      <c r="O45" s="20">
        <v>0</v>
      </c>
      <c r="P45" s="20">
        <v>0</v>
      </c>
      <c r="Q45" s="20">
        <v>109</v>
      </c>
      <c r="R45" s="20">
        <v>30</v>
      </c>
      <c r="S45" s="20">
        <v>5</v>
      </c>
      <c r="T45" s="20">
        <v>0</v>
      </c>
      <c r="U45" s="20">
        <v>0</v>
      </c>
      <c r="V45" s="20">
        <v>0</v>
      </c>
      <c r="W45" s="20">
        <v>1</v>
      </c>
      <c r="X45" s="20">
        <v>0</v>
      </c>
      <c r="Y45" s="20">
        <v>0</v>
      </c>
      <c r="Z45" s="20">
        <v>0</v>
      </c>
      <c r="AA45" s="20">
        <v>1</v>
      </c>
      <c r="AB45" s="20">
        <v>2</v>
      </c>
      <c r="AC45" s="20">
        <v>13</v>
      </c>
      <c r="AD45" s="20">
        <v>2</v>
      </c>
      <c r="AE45" s="20">
        <v>0</v>
      </c>
      <c r="AF45" s="20">
        <v>0</v>
      </c>
      <c r="AG45" s="20">
        <v>3</v>
      </c>
      <c r="AH45" s="20">
        <v>0</v>
      </c>
      <c r="AI45" s="20">
        <v>23</v>
      </c>
      <c r="AJ45" s="20">
        <v>4</v>
      </c>
    </row>
    <row r="46" spans="2:36" ht="20.100000000000001" customHeight="1" thickBot="1" x14ac:dyDescent="0.25">
      <c r="B46" s="4" t="s">
        <v>250</v>
      </c>
      <c r="C46" s="20">
        <v>0</v>
      </c>
      <c r="D46" s="20">
        <v>0</v>
      </c>
      <c r="E46" s="20">
        <v>0</v>
      </c>
      <c r="F46" s="20">
        <v>0</v>
      </c>
      <c r="G46" s="20">
        <v>42</v>
      </c>
      <c r="H46" s="20">
        <v>14</v>
      </c>
      <c r="I46" s="20">
        <v>44</v>
      </c>
      <c r="J46" s="20">
        <v>14</v>
      </c>
      <c r="K46" s="20">
        <v>4</v>
      </c>
      <c r="L46" s="20">
        <v>0</v>
      </c>
      <c r="M46" s="20">
        <v>2</v>
      </c>
      <c r="N46" s="20">
        <v>0</v>
      </c>
      <c r="O46" s="20">
        <v>3</v>
      </c>
      <c r="P46" s="20">
        <v>0</v>
      </c>
      <c r="Q46" s="20">
        <v>95</v>
      </c>
      <c r="R46" s="20">
        <v>28</v>
      </c>
      <c r="S46" s="20">
        <v>18</v>
      </c>
      <c r="T46" s="20">
        <v>0</v>
      </c>
      <c r="U46" s="20">
        <v>0</v>
      </c>
      <c r="V46" s="20">
        <v>0</v>
      </c>
      <c r="W46" s="20">
        <v>1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18</v>
      </c>
      <c r="AD46" s="20">
        <v>0</v>
      </c>
      <c r="AE46" s="20">
        <v>0</v>
      </c>
      <c r="AF46" s="20">
        <v>0</v>
      </c>
      <c r="AG46" s="20">
        <v>17</v>
      </c>
      <c r="AH46" s="20">
        <v>0</v>
      </c>
      <c r="AI46" s="20">
        <v>54</v>
      </c>
      <c r="AJ46" s="20">
        <v>0</v>
      </c>
    </row>
    <row r="47" spans="2:36" ht="20.100000000000001" customHeight="1" thickBot="1" x14ac:dyDescent="0.25">
      <c r="B47" s="4" t="s">
        <v>251</v>
      </c>
      <c r="C47" s="20">
        <v>0</v>
      </c>
      <c r="D47" s="20">
        <v>1</v>
      </c>
      <c r="E47" s="20">
        <v>0</v>
      </c>
      <c r="F47" s="20">
        <v>0</v>
      </c>
      <c r="G47" s="20">
        <v>77</v>
      </c>
      <c r="H47" s="20">
        <v>16</v>
      </c>
      <c r="I47" s="20">
        <v>77</v>
      </c>
      <c r="J47" s="20">
        <v>17</v>
      </c>
      <c r="K47" s="20">
        <v>1</v>
      </c>
      <c r="L47" s="20">
        <v>1</v>
      </c>
      <c r="M47" s="20">
        <v>10</v>
      </c>
      <c r="N47" s="20">
        <v>0</v>
      </c>
      <c r="O47" s="20">
        <v>0</v>
      </c>
      <c r="P47" s="20">
        <v>0</v>
      </c>
      <c r="Q47" s="20">
        <v>165</v>
      </c>
      <c r="R47" s="20">
        <v>35</v>
      </c>
      <c r="S47" s="20">
        <v>16</v>
      </c>
      <c r="T47" s="20">
        <v>0</v>
      </c>
      <c r="U47" s="20">
        <v>0</v>
      </c>
      <c r="V47" s="20">
        <v>0</v>
      </c>
      <c r="W47" s="20">
        <v>6</v>
      </c>
      <c r="X47" s="20">
        <v>0</v>
      </c>
      <c r="Y47" s="20">
        <v>6</v>
      </c>
      <c r="Z47" s="20">
        <v>0</v>
      </c>
      <c r="AA47" s="20">
        <v>6</v>
      </c>
      <c r="AB47" s="20">
        <v>0</v>
      </c>
      <c r="AC47" s="20">
        <v>21</v>
      </c>
      <c r="AD47" s="20">
        <v>0</v>
      </c>
      <c r="AE47" s="20">
        <v>0</v>
      </c>
      <c r="AF47" s="20">
        <v>0</v>
      </c>
      <c r="AG47" s="20">
        <v>31</v>
      </c>
      <c r="AH47" s="20">
        <v>0</v>
      </c>
      <c r="AI47" s="20">
        <v>86</v>
      </c>
      <c r="AJ47" s="20">
        <v>0</v>
      </c>
    </row>
    <row r="48" spans="2:36" ht="20.100000000000001" customHeight="1" thickBot="1" x14ac:dyDescent="0.25">
      <c r="B48" s="4" t="s">
        <v>252</v>
      </c>
      <c r="C48" s="20">
        <v>12</v>
      </c>
      <c r="D48" s="20">
        <v>6</v>
      </c>
      <c r="E48" s="20">
        <v>69</v>
      </c>
      <c r="F48" s="20">
        <v>40</v>
      </c>
      <c r="G48" s="20">
        <v>254</v>
      </c>
      <c r="H48" s="20">
        <v>98</v>
      </c>
      <c r="I48" s="20">
        <v>251</v>
      </c>
      <c r="J48" s="20">
        <v>98</v>
      </c>
      <c r="K48" s="20">
        <v>19</v>
      </c>
      <c r="L48" s="20">
        <v>0</v>
      </c>
      <c r="M48" s="20">
        <v>61</v>
      </c>
      <c r="N48" s="20">
        <v>37</v>
      </c>
      <c r="O48" s="20">
        <v>131</v>
      </c>
      <c r="P48" s="20">
        <v>26</v>
      </c>
      <c r="Q48" s="20">
        <v>797</v>
      </c>
      <c r="R48" s="20">
        <v>305</v>
      </c>
      <c r="S48" s="20">
        <v>44</v>
      </c>
      <c r="T48" s="20">
        <v>20</v>
      </c>
      <c r="U48" s="20">
        <v>0</v>
      </c>
      <c r="V48" s="20">
        <v>0</v>
      </c>
      <c r="W48" s="20">
        <v>3</v>
      </c>
      <c r="X48" s="20">
        <v>2</v>
      </c>
      <c r="Y48" s="20">
        <v>0</v>
      </c>
      <c r="Z48" s="20">
        <v>0</v>
      </c>
      <c r="AA48" s="20">
        <v>10</v>
      </c>
      <c r="AB48" s="20">
        <v>20</v>
      </c>
      <c r="AC48" s="20">
        <v>65</v>
      </c>
      <c r="AD48" s="20">
        <v>20</v>
      </c>
      <c r="AE48" s="20">
        <v>0</v>
      </c>
      <c r="AF48" s="20">
        <v>3</v>
      </c>
      <c r="AG48" s="20">
        <v>48</v>
      </c>
      <c r="AH48" s="20">
        <v>20</v>
      </c>
      <c r="AI48" s="20">
        <v>170</v>
      </c>
      <c r="AJ48" s="20">
        <v>85</v>
      </c>
    </row>
    <row r="49" spans="2:36" ht="20.100000000000001" customHeight="1" thickBot="1" x14ac:dyDescent="0.25">
      <c r="B49" s="4" t="s">
        <v>253</v>
      </c>
      <c r="C49" s="20">
        <v>1</v>
      </c>
      <c r="D49" s="20">
        <v>1</v>
      </c>
      <c r="E49" s="20">
        <v>59</v>
      </c>
      <c r="F49" s="20">
        <v>2</v>
      </c>
      <c r="G49" s="20">
        <v>89</v>
      </c>
      <c r="H49" s="20">
        <v>21</v>
      </c>
      <c r="I49" s="20">
        <v>54</v>
      </c>
      <c r="J49" s="20">
        <v>17</v>
      </c>
      <c r="K49" s="20">
        <v>5</v>
      </c>
      <c r="L49" s="20">
        <v>0</v>
      </c>
      <c r="M49" s="20">
        <v>10</v>
      </c>
      <c r="N49" s="20">
        <v>0</v>
      </c>
      <c r="O49" s="20">
        <v>0</v>
      </c>
      <c r="P49" s="20">
        <v>0</v>
      </c>
      <c r="Q49" s="20">
        <v>218</v>
      </c>
      <c r="R49" s="20">
        <v>41</v>
      </c>
      <c r="S49" s="20">
        <v>20</v>
      </c>
      <c r="T49" s="20">
        <v>0</v>
      </c>
      <c r="U49" s="20">
        <v>0</v>
      </c>
      <c r="V49" s="20">
        <v>0</v>
      </c>
      <c r="W49" s="20">
        <v>28</v>
      </c>
      <c r="X49" s="20">
        <v>0</v>
      </c>
      <c r="Y49" s="20">
        <v>0</v>
      </c>
      <c r="Z49" s="20">
        <v>0</v>
      </c>
      <c r="AA49" s="20">
        <v>12</v>
      </c>
      <c r="AB49" s="20">
        <v>0</v>
      </c>
      <c r="AC49" s="20">
        <v>33</v>
      </c>
      <c r="AD49" s="20">
        <v>0</v>
      </c>
      <c r="AE49" s="20">
        <v>0</v>
      </c>
      <c r="AF49" s="20">
        <v>0</v>
      </c>
      <c r="AG49" s="20">
        <v>15</v>
      </c>
      <c r="AH49" s="20">
        <v>0</v>
      </c>
      <c r="AI49" s="20">
        <v>108</v>
      </c>
      <c r="AJ49" s="20">
        <v>0</v>
      </c>
    </row>
    <row r="50" spans="2:36" ht="20.100000000000001" customHeight="1" thickBot="1" x14ac:dyDescent="0.25">
      <c r="B50" s="4" t="s">
        <v>254</v>
      </c>
      <c r="C50" s="20">
        <v>2</v>
      </c>
      <c r="D50" s="20">
        <v>21</v>
      </c>
      <c r="E50" s="20">
        <v>72</v>
      </c>
      <c r="F50" s="20">
        <v>75</v>
      </c>
      <c r="G50" s="20">
        <v>229</v>
      </c>
      <c r="H50" s="20">
        <v>299</v>
      </c>
      <c r="I50" s="20">
        <v>229</v>
      </c>
      <c r="J50" s="20">
        <v>288</v>
      </c>
      <c r="K50" s="20">
        <v>19</v>
      </c>
      <c r="L50" s="20">
        <v>67</v>
      </c>
      <c r="M50" s="20">
        <v>35</v>
      </c>
      <c r="N50" s="20">
        <v>65</v>
      </c>
      <c r="O50" s="20">
        <v>17</v>
      </c>
      <c r="P50" s="20">
        <v>28</v>
      </c>
      <c r="Q50" s="20">
        <v>603</v>
      </c>
      <c r="R50" s="20">
        <v>843</v>
      </c>
      <c r="S50" s="20">
        <v>78</v>
      </c>
      <c r="T50" s="20">
        <v>0</v>
      </c>
      <c r="U50" s="20">
        <v>0</v>
      </c>
      <c r="V50" s="20">
        <v>0</v>
      </c>
      <c r="W50" s="20">
        <v>9</v>
      </c>
      <c r="X50" s="20">
        <v>0</v>
      </c>
      <c r="Y50" s="20">
        <v>0</v>
      </c>
      <c r="Z50" s="20">
        <v>0</v>
      </c>
      <c r="AA50" s="20">
        <v>21</v>
      </c>
      <c r="AB50" s="20">
        <v>0</v>
      </c>
      <c r="AC50" s="20">
        <v>83</v>
      </c>
      <c r="AD50" s="20">
        <v>0</v>
      </c>
      <c r="AE50" s="20">
        <v>21</v>
      </c>
      <c r="AF50" s="20">
        <v>0</v>
      </c>
      <c r="AG50" s="20">
        <v>85</v>
      </c>
      <c r="AH50" s="20">
        <v>0</v>
      </c>
      <c r="AI50" s="20">
        <v>297</v>
      </c>
      <c r="AJ50" s="20">
        <v>0</v>
      </c>
    </row>
    <row r="51" spans="2:36" ht="20.100000000000001" customHeight="1" thickBot="1" x14ac:dyDescent="0.25">
      <c r="B51" s="4" t="s">
        <v>255</v>
      </c>
      <c r="C51" s="20">
        <v>2</v>
      </c>
      <c r="D51" s="20">
        <v>0</v>
      </c>
      <c r="E51" s="20">
        <v>7</v>
      </c>
      <c r="F51" s="20">
        <v>0</v>
      </c>
      <c r="G51" s="20">
        <v>91</v>
      </c>
      <c r="H51" s="20">
        <v>17</v>
      </c>
      <c r="I51" s="20">
        <v>91</v>
      </c>
      <c r="J51" s="20">
        <v>14</v>
      </c>
      <c r="K51" s="20">
        <v>1</v>
      </c>
      <c r="L51" s="20">
        <v>0</v>
      </c>
      <c r="M51" s="20">
        <v>31</v>
      </c>
      <c r="N51" s="20">
        <v>3</v>
      </c>
      <c r="O51" s="20">
        <v>0</v>
      </c>
      <c r="P51" s="20">
        <v>0</v>
      </c>
      <c r="Q51" s="20">
        <v>223</v>
      </c>
      <c r="R51" s="20">
        <v>34</v>
      </c>
      <c r="S51" s="20">
        <v>24</v>
      </c>
      <c r="T51" s="20">
        <v>0</v>
      </c>
      <c r="U51" s="20">
        <v>3</v>
      </c>
      <c r="V51" s="20">
        <v>0</v>
      </c>
      <c r="W51" s="20">
        <v>6</v>
      </c>
      <c r="X51" s="20">
        <v>0</v>
      </c>
      <c r="Y51" s="20">
        <v>1</v>
      </c>
      <c r="Z51" s="20">
        <v>0</v>
      </c>
      <c r="AA51" s="20">
        <v>12</v>
      </c>
      <c r="AB51" s="20">
        <v>0</v>
      </c>
      <c r="AC51" s="20">
        <v>25</v>
      </c>
      <c r="AD51" s="20">
        <v>1</v>
      </c>
      <c r="AE51" s="20">
        <v>0</v>
      </c>
      <c r="AF51" s="20">
        <v>0</v>
      </c>
      <c r="AG51" s="20">
        <v>8</v>
      </c>
      <c r="AH51" s="20">
        <v>0</v>
      </c>
      <c r="AI51" s="20">
        <v>79</v>
      </c>
      <c r="AJ51" s="20">
        <v>1</v>
      </c>
    </row>
    <row r="52" spans="2:36" ht="20.100000000000001" customHeight="1" thickBot="1" x14ac:dyDescent="0.25">
      <c r="B52" s="4" t="s">
        <v>256</v>
      </c>
      <c r="C52" s="20">
        <v>0</v>
      </c>
      <c r="D52" s="20">
        <v>2</v>
      </c>
      <c r="E52" s="20">
        <v>5</v>
      </c>
      <c r="F52" s="20">
        <v>0</v>
      </c>
      <c r="G52" s="20">
        <v>36</v>
      </c>
      <c r="H52" s="20">
        <v>5</v>
      </c>
      <c r="I52" s="20">
        <v>36</v>
      </c>
      <c r="J52" s="20">
        <v>5</v>
      </c>
      <c r="K52" s="20">
        <v>4</v>
      </c>
      <c r="L52" s="20">
        <v>0</v>
      </c>
      <c r="M52" s="20">
        <v>3</v>
      </c>
      <c r="N52" s="20">
        <v>0</v>
      </c>
      <c r="O52" s="20">
        <v>0</v>
      </c>
      <c r="P52" s="20">
        <v>1</v>
      </c>
      <c r="Q52" s="20">
        <v>84</v>
      </c>
      <c r="R52" s="20">
        <v>13</v>
      </c>
      <c r="S52" s="20">
        <v>5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2</v>
      </c>
      <c r="AB52" s="20">
        <v>0</v>
      </c>
      <c r="AC52" s="20">
        <v>7</v>
      </c>
      <c r="AD52" s="20">
        <v>0</v>
      </c>
      <c r="AE52" s="20">
        <v>0</v>
      </c>
      <c r="AF52" s="20">
        <v>0</v>
      </c>
      <c r="AG52" s="20">
        <v>4</v>
      </c>
      <c r="AH52" s="20">
        <v>0</v>
      </c>
      <c r="AI52" s="20">
        <v>18</v>
      </c>
      <c r="AJ52" s="20">
        <v>0</v>
      </c>
    </row>
    <row r="53" spans="2:36" ht="20.100000000000001" customHeight="1" thickBot="1" x14ac:dyDescent="0.25">
      <c r="B53" s="4" t="s">
        <v>257</v>
      </c>
      <c r="C53" s="20">
        <v>5</v>
      </c>
      <c r="D53" s="20">
        <v>0</v>
      </c>
      <c r="E53" s="20">
        <v>8</v>
      </c>
      <c r="F53" s="20">
        <v>0</v>
      </c>
      <c r="G53" s="20">
        <v>102</v>
      </c>
      <c r="H53" s="20">
        <v>9</v>
      </c>
      <c r="I53" s="20">
        <v>103</v>
      </c>
      <c r="J53" s="20">
        <v>15</v>
      </c>
      <c r="K53" s="20">
        <v>13</v>
      </c>
      <c r="L53" s="20">
        <v>1</v>
      </c>
      <c r="M53" s="20">
        <v>24</v>
      </c>
      <c r="N53" s="20">
        <v>0</v>
      </c>
      <c r="O53" s="20">
        <v>2</v>
      </c>
      <c r="P53" s="20">
        <v>1</v>
      </c>
      <c r="Q53" s="20">
        <v>257</v>
      </c>
      <c r="R53" s="20">
        <v>26</v>
      </c>
      <c r="S53" s="20">
        <v>21</v>
      </c>
      <c r="T53" s="20">
        <v>2</v>
      </c>
      <c r="U53" s="20">
        <v>0</v>
      </c>
      <c r="V53" s="20">
        <v>0</v>
      </c>
      <c r="W53" s="20">
        <v>1</v>
      </c>
      <c r="X53" s="20">
        <v>1</v>
      </c>
      <c r="Y53" s="20">
        <v>1</v>
      </c>
      <c r="Z53" s="20">
        <v>0</v>
      </c>
      <c r="AA53" s="20">
        <v>10</v>
      </c>
      <c r="AB53" s="20">
        <v>3</v>
      </c>
      <c r="AC53" s="20">
        <v>24</v>
      </c>
      <c r="AD53" s="20">
        <v>3</v>
      </c>
      <c r="AE53" s="20">
        <v>0</v>
      </c>
      <c r="AF53" s="20">
        <v>0</v>
      </c>
      <c r="AG53" s="20">
        <v>9</v>
      </c>
      <c r="AH53" s="20">
        <v>0</v>
      </c>
      <c r="AI53" s="20">
        <v>66</v>
      </c>
      <c r="AJ53" s="20">
        <v>9</v>
      </c>
    </row>
    <row r="54" spans="2:36" ht="20.100000000000001" customHeight="1" thickBot="1" x14ac:dyDescent="0.25">
      <c r="B54" s="4" t="s">
        <v>258</v>
      </c>
      <c r="C54" s="20">
        <v>1</v>
      </c>
      <c r="D54" s="20">
        <v>0</v>
      </c>
      <c r="E54" s="20">
        <v>1</v>
      </c>
      <c r="F54" s="20">
        <v>0</v>
      </c>
      <c r="G54" s="20">
        <v>28</v>
      </c>
      <c r="H54" s="20">
        <v>10</v>
      </c>
      <c r="I54" s="20">
        <v>28</v>
      </c>
      <c r="J54" s="20">
        <v>11</v>
      </c>
      <c r="K54" s="20">
        <v>0</v>
      </c>
      <c r="L54" s="20">
        <v>0</v>
      </c>
      <c r="M54" s="20">
        <v>1</v>
      </c>
      <c r="N54" s="20">
        <v>2</v>
      </c>
      <c r="O54" s="20">
        <v>0</v>
      </c>
      <c r="P54" s="20">
        <v>0</v>
      </c>
      <c r="Q54" s="20">
        <v>59</v>
      </c>
      <c r="R54" s="20">
        <v>23</v>
      </c>
      <c r="S54" s="20">
        <v>5</v>
      </c>
      <c r="T54" s="20">
        <v>0</v>
      </c>
      <c r="U54" s="20">
        <v>0</v>
      </c>
      <c r="V54" s="20">
        <v>0</v>
      </c>
      <c r="W54" s="20">
        <v>1</v>
      </c>
      <c r="X54" s="20">
        <v>0</v>
      </c>
      <c r="Y54" s="20">
        <v>1</v>
      </c>
      <c r="Z54" s="20">
        <v>0</v>
      </c>
      <c r="AA54" s="20">
        <v>0</v>
      </c>
      <c r="AB54" s="20">
        <v>0</v>
      </c>
      <c r="AC54" s="20">
        <v>5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12</v>
      </c>
      <c r="AJ54" s="20">
        <v>0</v>
      </c>
    </row>
    <row r="55" spans="2:36" ht="20.100000000000001" customHeight="1" thickBot="1" x14ac:dyDescent="0.25">
      <c r="B55" s="4" t="s">
        <v>259</v>
      </c>
      <c r="C55" s="20">
        <v>0</v>
      </c>
      <c r="D55" s="20">
        <v>1</v>
      </c>
      <c r="E55" s="20">
        <v>4</v>
      </c>
      <c r="F55" s="20">
        <v>0</v>
      </c>
      <c r="G55" s="20">
        <v>54</v>
      </c>
      <c r="H55" s="20">
        <v>38</v>
      </c>
      <c r="I55" s="20">
        <v>54</v>
      </c>
      <c r="J55" s="20">
        <v>33</v>
      </c>
      <c r="K55" s="20">
        <v>0</v>
      </c>
      <c r="L55" s="20">
        <v>2</v>
      </c>
      <c r="M55" s="20">
        <v>24</v>
      </c>
      <c r="N55" s="20">
        <v>1</v>
      </c>
      <c r="O55" s="20">
        <v>0</v>
      </c>
      <c r="P55" s="20">
        <v>0</v>
      </c>
      <c r="Q55" s="20">
        <v>136</v>
      </c>
      <c r="R55" s="20">
        <v>75</v>
      </c>
      <c r="S55" s="20">
        <v>23</v>
      </c>
      <c r="T55" s="20">
        <v>0</v>
      </c>
      <c r="U55" s="20">
        <v>1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23</v>
      </c>
      <c r="AD55" s="20">
        <v>1</v>
      </c>
      <c r="AE55" s="20">
        <v>0</v>
      </c>
      <c r="AF55" s="20">
        <v>0</v>
      </c>
      <c r="AG55" s="20">
        <v>22</v>
      </c>
      <c r="AH55" s="20">
        <v>1</v>
      </c>
      <c r="AI55" s="20">
        <v>69</v>
      </c>
      <c r="AJ55" s="20">
        <v>2</v>
      </c>
    </row>
    <row r="56" spans="2:36" ht="20.100000000000001" customHeight="1" thickBot="1" x14ac:dyDescent="0.25">
      <c r="B56" s="4" t="s">
        <v>260</v>
      </c>
      <c r="C56" s="20">
        <v>0</v>
      </c>
      <c r="D56" s="20">
        <v>1</v>
      </c>
      <c r="E56" s="20">
        <v>0</v>
      </c>
      <c r="F56" s="20">
        <v>0</v>
      </c>
      <c r="G56" s="20">
        <v>67</v>
      </c>
      <c r="H56" s="20">
        <v>32</v>
      </c>
      <c r="I56" s="20">
        <v>67</v>
      </c>
      <c r="J56" s="20">
        <v>32</v>
      </c>
      <c r="K56" s="20">
        <v>0</v>
      </c>
      <c r="L56" s="20">
        <v>0</v>
      </c>
      <c r="M56" s="20">
        <v>0</v>
      </c>
      <c r="N56" s="20">
        <v>0</v>
      </c>
      <c r="O56" s="20">
        <v>3</v>
      </c>
      <c r="P56" s="20">
        <v>0</v>
      </c>
      <c r="Q56" s="20">
        <v>137</v>
      </c>
      <c r="R56" s="20">
        <v>65</v>
      </c>
      <c r="S56" s="20">
        <v>20</v>
      </c>
      <c r="T56" s="20">
        <v>0</v>
      </c>
      <c r="U56" s="20">
        <v>0</v>
      </c>
      <c r="V56" s="20">
        <v>0</v>
      </c>
      <c r="W56" s="20">
        <v>1</v>
      </c>
      <c r="X56" s="20">
        <v>0</v>
      </c>
      <c r="Y56" s="20">
        <v>0</v>
      </c>
      <c r="Z56" s="20">
        <v>0</v>
      </c>
      <c r="AA56" s="20">
        <v>5</v>
      </c>
      <c r="AB56" s="20">
        <v>0</v>
      </c>
      <c r="AC56" s="20">
        <v>9</v>
      </c>
      <c r="AD56" s="20">
        <v>2</v>
      </c>
      <c r="AE56" s="20">
        <v>0</v>
      </c>
      <c r="AF56" s="20">
        <v>0</v>
      </c>
      <c r="AG56" s="20">
        <v>7</v>
      </c>
      <c r="AH56" s="20">
        <v>0</v>
      </c>
      <c r="AI56" s="20">
        <v>42</v>
      </c>
      <c r="AJ56" s="20">
        <v>2</v>
      </c>
    </row>
    <row r="57" spans="2:36" ht="20.100000000000001" customHeight="1" thickBot="1" x14ac:dyDescent="0.25">
      <c r="B57" s="4" t="s">
        <v>261</v>
      </c>
      <c r="C57" s="20">
        <v>18</v>
      </c>
      <c r="D57" s="20">
        <v>8</v>
      </c>
      <c r="E57" s="20">
        <v>81</v>
      </c>
      <c r="F57" s="20">
        <v>0</v>
      </c>
      <c r="G57" s="20">
        <v>702</v>
      </c>
      <c r="H57" s="20">
        <v>62</v>
      </c>
      <c r="I57" s="20">
        <v>628</v>
      </c>
      <c r="J57" s="20">
        <v>69</v>
      </c>
      <c r="K57" s="20">
        <v>41</v>
      </c>
      <c r="L57" s="20">
        <v>8</v>
      </c>
      <c r="M57" s="20">
        <v>53</v>
      </c>
      <c r="N57" s="20">
        <v>2</v>
      </c>
      <c r="O57" s="20">
        <v>24</v>
      </c>
      <c r="P57" s="20">
        <v>6</v>
      </c>
      <c r="Q57" s="20">
        <v>1547</v>
      </c>
      <c r="R57" s="20">
        <v>155</v>
      </c>
      <c r="S57" s="20">
        <v>228</v>
      </c>
      <c r="T57" s="20">
        <v>1</v>
      </c>
      <c r="U57" s="20">
        <v>0</v>
      </c>
      <c r="V57" s="20">
        <v>0</v>
      </c>
      <c r="W57" s="20">
        <v>17</v>
      </c>
      <c r="X57" s="20">
        <v>0</v>
      </c>
      <c r="Y57" s="20">
        <v>2</v>
      </c>
      <c r="Z57" s="20">
        <v>0</v>
      </c>
      <c r="AA57" s="20">
        <v>47</v>
      </c>
      <c r="AB57" s="20">
        <v>0</v>
      </c>
      <c r="AC57" s="20">
        <v>200</v>
      </c>
      <c r="AD57" s="20">
        <v>0</v>
      </c>
      <c r="AE57" s="20">
        <v>4</v>
      </c>
      <c r="AF57" s="20">
        <v>0</v>
      </c>
      <c r="AG57" s="20">
        <v>129</v>
      </c>
      <c r="AH57" s="20">
        <v>16</v>
      </c>
      <c r="AI57" s="20">
        <v>627</v>
      </c>
      <c r="AJ57" s="20">
        <v>17</v>
      </c>
    </row>
    <row r="58" spans="2:36" ht="20.100000000000001" customHeight="1" thickBot="1" x14ac:dyDescent="0.25">
      <c r="B58" s="4" t="s">
        <v>262</v>
      </c>
      <c r="C58" s="20">
        <v>28</v>
      </c>
      <c r="D58" s="20">
        <v>5</v>
      </c>
      <c r="E58" s="20">
        <v>72</v>
      </c>
      <c r="F58" s="20">
        <v>13</v>
      </c>
      <c r="G58" s="20">
        <v>258</v>
      </c>
      <c r="H58" s="20">
        <v>29</v>
      </c>
      <c r="I58" s="20">
        <v>228</v>
      </c>
      <c r="J58" s="20">
        <v>14</v>
      </c>
      <c r="K58" s="20">
        <v>0</v>
      </c>
      <c r="L58" s="20">
        <v>0</v>
      </c>
      <c r="M58" s="20">
        <v>137</v>
      </c>
      <c r="N58" s="20">
        <v>23</v>
      </c>
      <c r="O58" s="20">
        <v>87</v>
      </c>
      <c r="P58" s="20">
        <v>7</v>
      </c>
      <c r="Q58" s="20">
        <v>810</v>
      </c>
      <c r="R58" s="20">
        <v>91</v>
      </c>
      <c r="S58" s="20">
        <v>79</v>
      </c>
      <c r="T58" s="20">
        <v>15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13</v>
      </c>
      <c r="AB58" s="20">
        <v>0</v>
      </c>
      <c r="AC58" s="20">
        <v>97</v>
      </c>
      <c r="AD58" s="20">
        <v>14</v>
      </c>
      <c r="AE58" s="20">
        <v>3</v>
      </c>
      <c r="AF58" s="20">
        <v>0</v>
      </c>
      <c r="AG58" s="20">
        <v>27</v>
      </c>
      <c r="AH58" s="20">
        <v>11</v>
      </c>
      <c r="AI58" s="20">
        <v>219</v>
      </c>
      <c r="AJ58" s="20">
        <v>40</v>
      </c>
    </row>
    <row r="59" spans="2:36" ht="20.100000000000001" customHeight="1" thickBot="1" x14ac:dyDescent="0.25">
      <c r="B59" s="4" t="s">
        <v>263</v>
      </c>
      <c r="C59" s="20">
        <v>16</v>
      </c>
      <c r="D59" s="20">
        <v>2</v>
      </c>
      <c r="E59" s="20">
        <v>1</v>
      </c>
      <c r="F59" s="20">
        <v>0</v>
      </c>
      <c r="G59" s="20">
        <v>65</v>
      </c>
      <c r="H59" s="20">
        <v>1</v>
      </c>
      <c r="I59" s="20">
        <v>65</v>
      </c>
      <c r="J59" s="20">
        <v>1</v>
      </c>
      <c r="K59" s="20">
        <v>3</v>
      </c>
      <c r="L59" s="20">
        <v>0</v>
      </c>
      <c r="M59" s="20">
        <v>12</v>
      </c>
      <c r="N59" s="20">
        <v>0</v>
      </c>
      <c r="O59" s="20">
        <v>23</v>
      </c>
      <c r="P59" s="20">
        <v>0</v>
      </c>
      <c r="Q59" s="20">
        <v>185</v>
      </c>
      <c r="R59" s="20">
        <v>4</v>
      </c>
      <c r="S59" s="20">
        <v>5</v>
      </c>
      <c r="T59" s="20">
        <v>0</v>
      </c>
      <c r="U59" s="20">
        <v>0</v>
      </c>
      <c r="V59" s="20">
        <v>0</v>
      </c>
      <c r="W59" s="20">
        <v>1</v>
      </c>
      <c r="X59" s="20">
        <v>0</v>
      </c>
      <c r="Y59" s="20">
        <v>0</v>
      </c>
      <c r="Z59" s="20">
        <v>0</v>
      </c>
      <c r="AA59" s="20">
        <v>3</v>
      </c>
      <c r="AB59" s="20">
        <v>0</v>
      </c>
      <c r="AC59" s="20">
        <v>9</v>
      </c>
      <c r="AD59" s="20">
        <v>0</v>
      </c>
      <c r="AE59" s="20">
        <v>0</v>
      </c>
      <c r="AF59" s="20">
        <v>0</v>
      </c>
      <c r="AG59" s="20">
        <v>4</v>
      </c>
      <c r="AH59" s="20">
        <v>0</v>
      </c>
      <c r="AI59" s="20">
        <v>22</v>
      </c>
      <c r="AJ59" s="20">
        <v>0</v>
      </c>
    </row>
    <row r="60" spans="2:36" ht="20.100000000000001" customHeight="1" thickBot="1" x14ac:dyDescent="0.25">
      <c r="B60" s="4" t="s">
        <v>264</v>
      </c>
      <c r="C60" s="20">
        <v>0</v>
      </c>
      <c r="D60" s="20">
        <v>0</v>
      </c>
      <c r="E60" s="20">
        <v>0</v>
      </c>
      <c r="F60" s="20">
        <v>0</v>
      </c>
      <c r="G60" s="20">
        <v>15</v>
      </c>
      <c r="H60" s="20">
        <v>4</v>
      </c>
      <c r="I60" s="20">
        <v>14</v>
      </c>
      <c r="J60" s="20">
        <v>4</v>
      </c>
      <c r="K60" s="20">
        <v>1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30</v>
      </c>
      <c r="R60" s="20">
        <v>8</v>
      </c>
      <c r="S60" s="20">
        <v>1</v>
      </c>
      <c r="T60" s="20">
        <v>0</v>
      </c>
      <c r="U60" s="20">
        <v>0</v>
      </c>
      <c r="V60" s="20">
        <v>0</v>
      </c>
      <c r="W60" s="20">
        <v>1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3</v>
      </c>
      <c r="AD60" s="20">
        <v>0</v>
      </c>
      <c r="AE60" s="20">
        <v>0</v>
      </c>
      <c r="AF60" s="20">
        <v>0</v>
      </c>
      <c r="AG60" s="20">
        <v>4</v>
      </c>
      <c r="AH60" s="20">
        <v>0</v>
      </c>
      <c r="AI60" s="20">
        <v>9</v>
      </c>
      <c r="AJ60" s="20">
        <v>0</v>
      </c>
    </row>
    <row r="61" spans="2:36" ht="20.100000000000001" customHeight="1" thickBot="1" x14ac:dyDescent="0.25">
      <c r="B61" s="4" t="s">
        <v>265</v>
      </c>
      <c r="C61" s="20">
        <v>0</v>
      </c>
      <c r="D61" s="20">
        <v>0</v>
      </c>
      <c r="E61" s="20">
        <v>12</v>
      </c>
      <c r="F61" s="20">
        <v>1</v>
      </c>
      <c r="G61" s="20">
        <v>54</v>
      </c>
      <c r="H61" s="20">
        <v>1</v>
      </c>
      <c r="I61" s="20">
        <v>53</v>
      </c>
      <c r="J61" s="20">
        <v>1</v>
      </c>
      <c r="K61" s="20">
        <v>14</v>
      </c>
      <c r="L61" s="20">
        <v>0</v>
      </c>
      <c r="M61" s="20">
        <v>13</v>
      </c>
      <c r="N61" s="20">
        <v>0</v>
      </c>
      <c r="O61" s="20">
        <v>2</v>
      </c>
      <c r="P61" s="20">
        <v>0</v>
      </c>
      <c r="Q61" s="20">
        <v>148</v>
      </c>
      <c r="R61" s="20">
        <v>3</v>
      </c>
      <c r="S61" s="20">
        <v>3</v>
      </c>
      <c r="T61" s="20">
        <v>0</v>
      </c>
      <c r="U61" s="20">
        <v>0</v>
      </c>
      <c r="V61" s="20">
        <v>0</v>
      </c>
      <c r="W61" s="20">
        <v>2</v>
      </c>
      <c r="X61" s="20">
        <v>0</v>
      </c>
      <c r="Y61" s="20">
        <v>3</v>
      </c>
      <c r="Z61" s="20">
        <v>0</v>
      </c>
      <c r="AA61" s="20">
        <v>3</v>
      </c>
      <c r="AB61" s="20">
        <v>0</v>
      </c>
      <c r="AC61" s="20">
        <v>8</v>
      </c>
      <c r="AD61" s="20">
        <v>0</v>
      </c>
      <c r="AE61" s="20">
        <v>0</v>
      </c>
      <c r="AF61" s="20">
        <v>0</v>
      </c>
      <c r="AG61" s="20">
        <v>1</v>
      </c>
      <c r="AH61" s="20">
        <v>0</v>
      </c>
      <c r="AI61" s="20">
        <v>20</v>
      </c>
      <c r="AJ61" s="20">
        <v>0</v>
      </c>
    </row>
    <row r="62" spans="2:36" ht="20.100000000000001" customHeight="1" thickBot="1" x14ac:dyDescent="0.25">
      <c r="B62" s="4" t="s">
        <v>266</v>
      </c>
      <c r="C62" s="20">
        <v>0</v>
      </c>
      <c r="D62" s="20">
        <v>0</v>
      </c>
      <c r="E62" s="20">
        <v>3</v>
      </c>
      <c r="F62" s="20">
        <v>0</v>
      </c>
      <c r="G62" s="20">
        <v>28</v>
      </c>
      <c r="H62" s="20">
        <v>6</v>
      </c>
      <c r="I62" s="20">
        <v>29</v>
      </c>
      <c r="J62" s="20">
        <v>6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2</v>
      </c>
      <c r="Q62" s="20">
        <v>60</v>
      </c>
      <c r="R62" s="20">
        <v>14</v>
      </c>
      <c r="S62" s="20">
        <v>8</v>
      </c>
      <c r="T62" s="20">
        <v>0</v>
      </c>
      <c r="U62" s="20">
        <v>0</v>
      </c>
      <c r="V62" s="20">
        <v>0</v>
      </c>
      <c r="W62" s="20">
        <v>1</v>
      </c>
      <c r="X62" s="20">
        <v>0</v>
      </c>
      <c r="Y62" s="20">
        <v>1</v>
      </c>
      <c r="Z62" s="20">
        <v>0</v>
      </c>
      <c r="AA62" s="20">
        <v>2</v>
      </c>
      <c r="AB62" s="20">
        <v>1</v>
      </c>
      <c r="AC62" s="20">
        <v>7</v>
      </c>
      <c r="AD62" s="20">
        <v>13</v>
      </c>
      <c r="AE62" s="20">
        <v>0</v>
      </c>
      <c r="AF62" s="20">
        <v>1</v>
      </c>
      <c r="AG62" s="20">
        <v>1</v>
      </c>
      <c r="AH62" s="20">
        <v>13</v>
      </c>
      <c r="AI62" s="20">
        <v>20</v>
      </c>
      <c r="AJ62" s="20">
        <v>28</v>
      </c>
    </row>
    <row r="63" spans="2:36" ht="20.100000000000001" customHeight="1" thickBot="1" x14ac:dyDescent="0.25">
      <c r="B63" s="4" t="s">
        <v>267</v>
      </c>
      <c r="C63" s="20">
        <v>0</v>
      </c>
      <c r="D63" s="20">
        <v>3</v>
      </c>
      <c r="E63" s="20">
        <v>0</v>
      </c>
      <c r="F63" s="20">
        <v>0</v>
      </c>
      <c r="G63" s="20">
        <v>72</v>
      </c>
      <c r="H63" s="20">
        <v>5</v>
      </c>
      <c r="I63" s="20">
        <v>73</v>
      </c>
      <c r="J63" s="20">
        <v>5</v>
      </c>
      <c r="K63" s="20">
        <v>3</v>
      </c>
      <c r="L63" s="20">
        <v>1</v>
      </c>
      <c r="M63" s="20">
        <v>20</v>
      </c>
      <c r="N63" s="20">
        <v>0</v>
      </c>
      <c r="O63" s="20">
        <v>3</v>
      </c>
      <c r="P63" s="20">
        <v>0</v>
      </c>
      <c r="Q63" s="20">
        <v>171</v>
      </c>
      <c r="R63" s="20">
        <v>14</v>
      </c>
      <c r="S63" s="20">
        <v>20</v>
      </c>
      <c r="T63" s="20">
        <v>0</v>
      </c>
      <c r="U63" s="20">
        <v>0</v>
      </c>
      <c r="V63" s="20">
        <v>0</v>
      </c>
      <c r="W63" s="20">
        <v>1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27</v>
      </c>
      <c r="AD63" s="20">
        <v>0</v>
      </c>
      <c r="AE63" s="20">
        <v>3</v>
      </c>
      <c r="AF63" s="20">
        <v>0</v>
      </c>
      <c r="AG63" s="20">
        <v>18</v>
      </c>
      <c r="AH63" s="20">
        <v>0</v>
      </c>
      <c r="AI63" s="20">
        <v>69</v>
      </c>
      <c r="AJ63" s="20">
        <v>0</v>
      </c>
    </row>
    <row r="64" spans="2:36" ht="20.100000000000001" customHeight="1" thickBot="1" x14ac:dyDescent="0.25">
      <c r="B64" s="7" t="s">
        <v>22</v>
      </c>
      <c r="C64" s="9">
        <v>199</v>
      </c>
      <c r="D64" s="9">
        <v>155</v>
      </c>
      <c r="E64" s="9">
        <v>612</v>
      </c>
      <c r="F64" s="9">
        <v>294</v>
      </c>
      <c r="G64" s="9">
        <v>4935</v>
      </c>
      <c r="H64" s="9">
        <v>1703</v>
      </c>
      <c r="I64" s="9">
        <v>4817</v>
      </c>
      <c r="J64" s="9">
        <v>1613</v>
      </c>
      <c r="K64" s="9">
        <v>473</v>
      </c>
      <c r="L64" s="9">
        <v>270</v>
      </c>
      <c r="M64" s="9">
        <v>967</v>
      </c>
      <c r="N64" s="9">
        <v>296</v>
      </c>
      <c r="O64" s="9">
        <v>468</v>
      </c>
      <c r="P64" s="9">
        <v>242</v>
      </c>
      <c r="Q64" s="9">
        <v>12471</v>
      </c>
      <c r="R64" s="9">
        <v>4573</v>
      </c>
      <c r="S64" s="9">
        <v>1223</v>
      </c>
      <c r="T64" s="9">
        <v>54</v>
      </c>
      <c r="U64" s="9">
        <v>16</v>
      </c>
      <c r="V64" s="9">
        <v>0</v>
      </c>
      <c r="W64" s="9">
        <v>197</v>
      </c>
      <c r="X64" s="9">
        <v>8</v>
      </c>
      <c r="Y64" s="9">
        <v>37</v>
      </c>
      <c r="Z64" s="9">
        <v>5</v>
      </c>
      <c r="AA64" s="9">
        <v>308</v>
      </c>
      <c r="AB64" s="9">
        <v>32</v>
      </c>
      <c r="AC64" s="9">
        <v>1419</v>
      </c>
      <c r="AD64" s="9">
        <v>92</v>
      </c>
      <c r="AE64" s="9">
        <v>40</v>
      </c>
      <c r="AF64" s="9">
        <v>9</v>
      </c>
      <c r="AG64" s="9">
        <v>826</v>
      </c>
      <c r="AH64" s="9">
        <v>112</v>
      </c>
      <c r="AI64" s="9">
        <v>4066</v>
      </c>
      <c r="AJ64" s="9">
        <v>312</v>
      </c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I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7.125" customWidth="1"/>
    <col min="19" max="19" width="12.75" customWidth="1"/>
  </cols>
  <sheetData>
    <row r="12" spans="2:9" ht="41.25" customHeight="1" x14ac:dyDescent="0.2">
      <c r="C12" s="94" t="s">
        <v>211</v>
      </c>
      <c r="D12" s="95"/>
      <c r="E12" s="95"/>
      <c r="F12" s="95"/>
      <c r="G12" s="95"/>
      <c r="H12" s="95"/>
      <c r="I12" s="96"/>
    </row>
    <row r="13" spans="2:9" ht="41.25" customHeight="1" thickBot="1" x14ac:dyDescent="0.25">
      <c r="C13" s="24" t="s">
        <v>212</v>
      </c>
      <c r="D13" s="39" t="s">
        <v>213</v>
      </c>
      <c r="E13" s="39" t="s">
        <v>214</v>
      </c>
      <c r="F13" s="39" t="s">
        <v>215</v>
      </c>
      <c r="G13" s="39" t="s">
        <v>216</v>
      </c>
      <c r="H13" s="39" t="s">
        <v>277</v>
      </c>
      <c r="I13" s="39" t="s">
        <v>278</v>
      </c>
    </row>
    <row r="14" spans="2:9" ht="20.100000000000001" customHeight="1" thickBot="1" x14ac:dyDescent="0.25">
      <c r="B14" s="3" t="s">
        <v>218</v>
      </c>
      <c r="C14" s="20">
        <v>343</v>
      </c>
      <c r="D14" s="20">
        <v>175</v>
      </c>
      <c r="E14" s="20">
        <v>3</v>
      </c>
      <c r="F14" s="20">
        <v>164</v>
      </c>
      <c r="G14" s="20">
        <v>1</v>
      </c>
      <c r="H14" s="20">
        <v>208</v>
      </c>
      <c r="I14" s="20">
        <v>135</v>
      </c>
    </row>
    <row r="15" spans="2:9" ht="20.100000000000001" customHeight="1" thickBot="1" x14ac:dyDescent="0.25">
      <c r="B15" s="4" t="s">
        <v>219</v>
      </c>
      <c r="C15" s="20">
        <v>331</v>
      </c>
      <c r="D15" s="20">
        <v>286</v>
      </c>
      <c r="E15" s="20">
        <v>3</v>
      </c>
      <c r="F15" s="20">
        <v>41</v>
      </c>
      <c r="G15" s="20">
        <v>1</v>
      </c>
      <c r="H15" s="20">
        <v>280</v>
      </c>
      <c r="I15" s="20">
        <v>51</v>
      </c>
    </row>
    <row r="16" spans="2:9" ht="20.100000000000001" customHeight="1" thickBot="1" x14ac:dyDescent="0.25">
      <c r="B16" s="4" t="s">
        <v>220</v>
      </c>
      <c r="C16" s="20">
        <v>106</v>
      </c>
      <c r="D16" s="20">
        <v>95</v>
      </c>
      <c r="E16" s="20">
        <v>1</v>
      </c>
      <c r="F16" s="20">
        <v>10</v>
      </c>
      <c r="G16" s="20">
        <v>0</v>
      </c>
      <c r="H16" s="20">
        <v>94</v>
      </c>
      <c r="I16" s="20">
        <v>12</v>
      </c>
    </row>
    <row r="17" spans="2:9" ht="20.100000000000001" customHeight="1" thickBot="1" x14ac:dyDescent="0.25">
      <c r="B17" s="4" t="s">
        <v>221</v>
      </c>
      <c r="C17" s="20">
        <v>300</v>
      </c>
      <c r="D17" s="20">
        <v>249</v>
      </c>
      <c r="E17" s="20">
        <v>2</v>
      </c>
      <c r="F17" s="20">
        <v>49</v>
      </c>
      <c r="G17" s="20">
        <v>0</v>
      </c>
      <c r="H17" s="20">
        <v>240</v>
      </c>
      <c r="I17" s="20">
        <v>60</v>
      </c>
    </row>
    <row r="18" spans="2:9" ht="20.100000000000001" customHeight="1" thickBot="1" x14ac:dyDescent="0.25">
      <c r="B18" s="4" t="s">
        <v>222</v>
      </c>
      <c r="C18" s="20">
        <v>178</v>
      </c>
      <c r="D18" s="20">
        <v>135</v>
      </c>
      <c r="E18" s="20">
        <v>5</v>
      </c>
      <c r="F18" s="20">
        <v>38</v>
      </c>
      <c r="G18" s="20">
        <v>0</v>
      </c>
      <c r="H18" s="20">
        <v>143</v>
      </c>
      <c r="I18" s="20">
        <v>35</v>
      </c>
    </row>
    <row r="19" spans="2:9" ht="20.100000000000001" customHeight="1" thickBot="1" x14ac:dyDescent="0.25">
      <c r="B19" s="4" t="s">
        <v>223</v>
      </c>
      <c r="C19" s="20">
        <v>130</v>
      </c>
      <c r="D19" s="20">
        <v>116</v>
      </c>
      <c r="E19" s="20">
        <v>5</v>
      </c>
      <c r="F19" s="20">
        <v>9</v>
      </c>
      <c r="G19" s="20">
        <v>0</v>
      </c>
      <c r="H19" s="20">
        <v>121</v>
      </c>
      <c r="I19" s="20">
        <v>9</v>
      </c>
    </row>
    <row r="20" spans="2:9" ht="20.100000000000001" customHeight="1" thickBot="1" x14ac:dyDescent="0.25">
      <c r="B20" s="4" t="s">
        <v>224</v>
      </c>
      <c r="C20" s="20">
        <v>385</v>
      </c>
      <c r="D20" s="20">
        <v>250</v>
      </c>
      <c r="E20" s="20">
        <v>5</v>
      </c>
      <c r="F20" s="20">
        <v>130</v>
      </c>
      <c r="G20" s="20">
        <v>0</v>
      </c>
      <c r="H20" s="20">
        <v>246</v>
      </c>
      <c r="I20" s="20">
        <v>139</v>
      </c>
    </row>
    <row r="21" spans="2:9" ht="20.100000000000001" customHeight="1" thickBot="1" x14ac:dyDescent="0.25">
      <c r="B21" s="4" t="s">
        <v>225</v>
      </c>
      <c r="C21" s="20">
        <v>510</v>
      </c>
      <c r="D21" s="20">
        <v>452</v>
      </c>
      <c r="E21" s="20">
        <v>5</v>
      </c>
      <c r="F21" s="20">
        <v>53</v>
      </c>
      <c r="G21" s="20">
        <v>0</v>
      </c>
      <c r="H21" s="20">
        <v>446</v>
      </c>
      <c r="I21" s="20">
        <v>64</v>
      </c>
    </row>
    <row r="22" spans="2:9" ht="20.100000000000001" customHeight="1" thickBot="1" x14ac:dyDescent="0.25">
      <c r="B22" s="4" t="s">
        <v>226</v>
      </c>
      <c r="C22" s="20">
        <v>34</v>
      </c>
      <c r="D22" s="20">
        <v>17</v>
      </c>
      <c r="E22" s="20">
        <v>1</v>
      </c>
      <c r="F22" s="20">
        <v>16</v>
      </c>
      <c r="G22" s="20">
        <v>0</v>
      </c>
      <c r="H22" s="20">
        <v>20</v>
      </c>
      <c r="I22" s="20">
        <v>14</v>
      </c>
    </row>
    <row r="23" spans="2:9" ht="20.100000000000001" customHeight="1" thickBot="1" x14ac:dyDescent="0.25">
      <c r="B23" s="4" t="s">
        <v>227</v>
      </c>
      <c r="C23" s="20">
        <v>15</v>
      </c>
      <c r="D23" s="20">
        <v>10</v>
      </c>
      <c r="E23" s="20">
        <v>0</v>
      </c>
      <c r="F23" s="20">
        <v>5</v>
      </c>
      <c r="G23" s="20">
        <v>0</v>
      </c>
      <c r="H23" s="20">
        <v>10</v>
      </c>
      <c r="I23" s="20">
        <v>5</v>
      </c>
    </row>
    <row r="24" spans="2:9" ht="20.100000000000001" customHeight="1" thickBot="1" x14ac:dyDescent="0.25">
      <c r="B24" s="4" t="s">
        <v>228</v>
      </c>
      <c r="C24" s="20">
        <v>127</v>
      </c>
      <c r="D24" s="20">
        <v>69</v>
      </c>
      <c r="E24" s="20">
        <v>5</v>
      </c>
      <c r="F24" s="20">
        <v>50</v>
      </c>
      <c r="G24" s="20">
        <v>3</v>
      </c>
      <c r="H24" s="20">
        <v>76</v>
      </c>
      <c r="I24" s="20">
        <v>51</v>
      </c>
    </row>
    <row r="25" spans="2:9" ht="20.100000000000001" customHeight="1" thickBot="1" x14ac:dyDescent="0.25">
      <c r="B25" s="4" t="s">
        <v>229</v>
      </c>
      <c r="C25" s="20">
        <v>229</v>
      </c>
      <c r="D25" s="20">
        <v>183</v>
      </c>
      <c r="E25" s="20">
        <v>4</v>
      </c>
      <c r="F25" s="20">
        <v>41</v>
      </c>
      <c r="G25" s="20">
        <v>1</v>
      </c>
      <c r="H25" s="20">
        <v>190</v>
      </c>
      <c r="I25" s="20">
        <v>39</v>
      </c>
    </row>
    <row r="26" spans="2:9" ht="20.100000000000001" customHeight="1" thickBot="1" x14ac:dyDescent="0.25">
      <c r="B26" s="4" t="s">
        <v>230</v>
      </c>
      <c r="C26" s="20">
        <v>262</v>
      </c>
      <c r="D26" s="20">
        <v>151</v>
      </c>
      <c r="E26" s="20">
        <v>10</v>
      </c>
      <c r="F26" s="20">
        <v>98</v>
      </c>
      <c r="G26" s="20">
        <v>3</v>
      </c>
      <c r="H26" s="20">
        <v>166</v>
      </c>
      <c r="I26" s="20">
        <v>96</v>
      </c>
    </row>
    <row r="27" spans="2:9" ht="20.100000000000001" customHeight="1" thickBot="1" x14ac:dyDescent="0.25">
      <c r="B27" s="4" t="s">
        <v>231</v>
      </c>
      <c r="C27" s="20">
        <v>183</v>
      </c>
      <c r="D27" s="20">
        <v>148</v>
      </c>
      <c r="E27" s="20">
        <v>0</v>
      </c>
      <c r="F27" s="20">
        <v>35</v>
      </c>
      <c r="G27" s="20">
        <v>0</v>
      </c>
      <c r="H27" s="20">
        <v>152</v>
      </c>
      <c r="I27" s="20">
        <v>31</v>
      </c>
    </row>
    <row r="28" spans="2:9" ht="20.100000000000001" customHeight="1" thickBot="1" x14ac:dyDescent="0.25">
      <c r="B28" s="4" t="s">
        <v>232</v>
      </c>
      <c r="C28" s="20">
        <v>452</v>
      </c>
      <c r="D28" s="20">
        <v>231</v>
      </c>
      <c r="E28" s="20">
        <v>4</v>
      </c>
      <c r="F28" s="20">
        <v>214</v>
      </c>
      <c r="G28" s="20">
        <v>3</v>
      </c>
      <c r="H28" s="20">
        <v>238</v>
      </c>
      <c r="I28" s="20">
        <v>214</v>
      </c>
    </row>
    <row r="29" spans="2:9" ht="20.100000000000001" customHeight="1" thickBot="1" x14ac:dyDescent="0.25">
      <c r="B29" s="5" t="s">
        <v>233</v>
      </c>
      <c r="C29" s="20">
        <v>94</v>
      </c>
      <c r="D29" s="20">
        <v>75</v>
      </c>
      <c r="E29" s="20">
        <v>1</v>
      </c>
      <c r="F29" s="20">
        <v>18</v>
      </c>
      <c r="G29" s="20">
        <v>0</v>
      </c>
      <c r="H29" s="20">
        <v>84</v>
      </c>
      <c r="I29" s="20">
        <v>10</v>
      </c>
    </row>
    <row r="30" spans="2:9" ht="20.100000000000001" customHeight="1" thickBot="1" x14ac:dyDescent="0.25">
      <c r="B30" s="6" t="s">
        <v>234</v>
      </c>
      <c r="C30" s="20">
        <v>32</v>
      </c>
      <c r="D30" s="20">
        <v>19</v>
      </c>
      <c r="E30" s="20">
        <v>0</v>
      </c>
      <c r="F30" s="20">
        <v>13</v>
      </c>
      <c r="G30" s="20">
        <v>0</v>
      </c>
      <c r="H30" s="20">
        <v>20</v>
      </c>
      <c r="I30" s="20">
        <v>12</v>
      </c>
    </row>
    <row r="31" spans="2:9" ht="20.100000000000001" customHeight="1" thickBot="1" x14ac:dyDescent="0.25">
      <c r="B31" s="4" t="s">
        <v>235</v>
      </c>
      <c r="C31" s="20">
        <v>52</v>
      </c>
      <c r="D31" s="20">
        <v>31</v>
      </c>
      <c r="E31" s="20">
        <v>0</v>
      </c>
      <c r="F31" s="20">
        <v>20</v>
      </c>
      <c r="G31" s="20">
        <v>1</v>
      </c>
      <c r="H31" s="20">
        <v>35</v>
      </c>
      <c r="I31" s="20">
        <v>17</v>
      </c>
    </row>
    <row r="32" spans="2:9" ht="20.100000000000001" customHeight="1" thickBot="1" x14ac:dyDescent="0.25">
      <c r="B32" s="4" t="s">
        <v>236</v>
      </c>
      <c r="C32" s="20">
        <v>74</v>
      </c>
      <c r="D32" s="20">
        <v>59</v>
      </c>
      <c r="E32" s="20">
        <v>0</v>
      </c>
      <c r="F32" s="20">
        <v>15</v>
      </c>
      <c r="G32" s="20">
        <v>0</v>
      </c>
      <c r="H32" s="20">
        <v>62</v>
      </c>
      <c r="I32" s="20">
        <v>12</v>
      </c>
    </row>
    <row r="33" spans="2:9" ht="20.100000000000001" customHeight="1" thickBot="1" x14ac:dyDescent="0.25">
      <c r="B33" s="4" t="s">
        <v>237</v>
      </c>
      <c r="C33" s="20">
        <v>21</v>
      </c>
      <c r="D33" s="20">
        <v>10</v>
      </c>
      <c r="E33" s="20">
        <v>0</v>
      </c>
      <c r="F33" s="20">
        <v>11</v>
      </c>
      <c r="G33" s="20">
        <v>0</v>
      </c>
      <c r="H33" s="20">
        <v>10</v>
      </c>
      <c r="I33" s="20">
        <v>11</v>
      </c>
    </row>
    <row r="34" spans="2:9" ht="20.100000000000001" customHeight="1" thickBot="1" x14ac:dyDescent="0.25">
      <c r="B34" s="4" t="s">
        <v>238</v>
      </c>
      <c r="C34" s="20">
        <v>27</v>
      </c>
      <c r="D34" s="20">
        <v>20</v>
      </c>
      <c r="E34" s="20">
        <v>0</v>
      </c>
      <c r="F34" s="20">
        <v>7</v>
      </c>
      <c r="G34" s="20">
        <v>0</v>
      </c>
      <c r="H34" s="20">
        <v>23</v>
      </c>
      <c r="I34" s="20">
        <v>4</v>
      </c>
    </row>
    <row r="35" spans="2:9" ht="20.100000000000001" customHeight="1" thickBot="1" x14ac:dyDescent="0.25">
      <c r="B35" s="4" t="s">
        <v>239</v>
      </c>
      <c r="C35" s="20">
        <v>18</v>
      </c>
      <c r="D35" s="20">
        <v>7</v>
      </c>
      <c r="E35" s="20">
        <v>8</v>
      </c>
      <c r="F35" s="20">
        <v>3</v>
      </c>
      <c r="G35" s="20">
        <v>0</v>
      </c>
      <c r="H35" s="20">
        <v>13</v>
      </c>
      <c r="I35" s="20">
        <v>5</v>
      </c>
    </row>
    <row r="36" spans="2:9" ht="20.100000000000001" customHeight="1" thickBot="1" x14ac:dyDescent="0.25">
      <c r="B36" s="4" t="s">
        <v>240</v>
      </c>
      <c r="C36" s="20">
        <v>19</v>
      </c>
      <c r="D36" s="20">
        <v>15</v>
      </c>
      <c r="E36" s="20">
        <v>0</v>
      </c>
      <c r="F36" s="20">
        <v>4</v>
      </c>
      <c r="G36" s="20">
        <v>0</v>
      </c>
      <c r="H36" s="20">
        <v>14</v>
      </c>
      <c r="I36" s="20">
        <v>5</v>
      </c>
    </row>
    <row r="37" spans="2:9" ht="20.100000000000001" customHeight="1" thickBot="1" x14ac:dyDescent="0.25">
      <c r="B37" s="4" t="s">
        <v>241</v>
      </c>
      <c r="C37" s="20">
        <v>111</v>
      </c>
      <c r="D37" s="20">
        <v>82</v>
      </c>
      <c r="E37" s="20">
        <v>3</v>
      </c>
      <c r="F37" s="20">
        <v>26</v>
      </c>
      <c r="G37" s="20">
        <v>0</v>
      </c>
      <c r="H37" s="20">
        <v>81</v>
      </c>
      <c r="I37" s="20">
        <v>30</v>
      </c>
    </row>
    <row r="38" spans="2:9" ht="20.100000000000001" customHeight="1" thickBot="1" x14ac:dyDescent="0.25">
      <c r="B38" s="4" t="s">
        <v>242</v>
      </c>
      <c r="C38" s="20">
        <v>31</v>
      </c>
      <c r="D38" s="20">
        <v>26</v>
      </c>
      <c r="E38" s="20">
        <v>0</v>
      </c>
      <c r="F38" s="20">
        <v>5</v>
      </c>
      <c r="G38" s="20">
        <v>0</v>
      </c>
      <c r="H38" s="20">
        <v>26</v>
      </c>
      <c r="I38" s="20">
        <v>5</v>
      </c>
    </row>
    <row r="39" spans="2:9" ht="20.100000000000001" customHeight="1" thickBot="1" x14ac:dyDescent="0.25">
      <c r="B39" s="4" t="s">
        <v>243</v>
      </c>
      <c r="C39" s="20">
        <v>102</v>
      </c>
      <c r="D39" s="20">
        <v>60</v>
      </c>
      <c r="E39" s="20">
        <v>2</v>
      </c>
      <c r="F39" s="20">
        <v>38</v>
      </c>
      <c r="G39" s="20">
        <v>2</v>
      </c>
      <c r="H39" s="20">
        <v>64</v>
      </c>
      <c r="I39" s="20">
        <v>38</v>
      </c>
    </row>
    <row r="40" spans="2:9" ht="20.100000000000001" customHeight="1" thickBot="1" x14ac:dyDescent="0.25">
      <c r="B40" s="4" t="s">
        <v>244</v>
      </c>
      <c r="C40" s="20">
        <v>125</v>
      </c>
      <c r="D40" s="20">
        <v>83</v>
      </c>
      <c r="E40" s="20">
        <v>7</v>
      </c>
      <c r="F40" s="20">
        <v>25</v>
      </c>
      <c r="G40" s="20">
        <v>10</v>
      </c>
      <c r="H40" s="20">
        <v>89</v>
      </c>
      <c r="I40" s="20">
        <v>36</v>
      </c>
    </row>
    <row r="41" spans="2:9" ht="20.100000000000001" customHeight="1" thickBot="1" x14ac:dyDescent="0.25">
      <c r="B41" s="4" t="s">
        <v>245</v>
      </c>
      <c r="C41" s="20">
        <v>45</v>
      </c>
      <c r="D41" s="20">
        <v>24</v>
      </c>
      <c r="E41" s="20">
        <v>0</v>
      </c>
      <c r="F41" s="20">
        <v>21</v>
      </c>
      <c r="G41" s="20">
        <v>0</v>
      </c>
      <c r="H41" s="20">
        <v>26</v>
      </c>
      <c r="I41" s="20">
        <v>19</v>
      </c>
    </row>
    <row r="42" spans="2:9" ht="20.100000000000001" customHeight="1" thickBot="1" x14ac:dyDescent="0.25">
      <c r="B42" s="4" t="s">
        <v>246</v>
      </c>
      <c r="C42" s="20">
        <v>74</v>
      </c>
      <c r="D42" s="20">
        <v>52</v>
      </c>
      <c r="E42" s="20">
        <v>0</v>
      </c>
      <c r="F42" s="20">
        <v>22</v>
      </c>
      <c r="G42" s="20">
        <v>0</v>
      </c>
      <c r="H42" s="20">
        <v>50</v>
      </c>
      <c r="I42" s="20">
        <v>24</v>
      </c>
    </row>
    <row r="43" spans="2:9" ht="20.100000000000001" customHeight="1" thickBot="1" x14ac:dyDescent="0.25">
      <c r="B43" s="4" t="s">
        <v>247</v>
      </c>
      <c r="C43" s="20">
        <v>154</v>
      </c>
      <c r="D43" s="20">
        <v>107</v>
      </c>
      <c r="E43" s="20">
        <v>8</v>
      </c>
      <c r="F43" s="20">
        <v>39</v>
      </c>
      <c r="G43" s="20">
        <v>0</v>
      </c>
      <c r="H43" s="20">
        <v>110</v>
      </c>
      <c r="I43" s="20">
        <v>44</v>
      </c>
    </row>
    <row r="44" spans="2:9" ht="20.100000000000001" customHeight="1" thickBot="1" x14ac:dyDescent="0.25">
      <c r="B44" s="4" t="s">
        <v>248</v>
      </c>
      <c r="C44" s="20">
        <v>952</v>
      </c>
      <c r="D44" s="20">
        <v>584</v>
      </c>
      <c r="E44" s="20">
        <v>23</v>
      </c>
      <c r="F44" s="20">
        <v>338</v>
      </c>
      <c r="G44" s="20">
        <v>7</v>
      </c>
      <c r="H44" s="20">
        <v>565</v>
      </c>
      <c r="I44" s="20">
        <v>387</v>
      </c>
    </row>
    <row r="45" spans="2:9" ht="20.100000000000001" customHeight="1" thickBot="1" x14ac:dyDescent="0.25">
      <c r="B45" s="4" t="s">
        <v>249</v>
      </c>
      <c r="C45" s="20">
        <v>140</v>
      </c>
      <c r="D45" s="20">
        <v>100</v>
      </c>
      <c r="E45" s="20">
        <v>0</v>
      </c>
      <c r="F45" s="20">
        <v>40</v>
      </c>
      <c r="G45" s="20">
        <v>0</v>
      </c>
      <c r="H45" s="20">
        <v>100</v>
      </c>
      <c r="I45" s="20">
        <v>40</v>
      </c>
    </row>
    <row r="46" spans="2:9" ht="20.100000000000001" customHeight="1" thickBot="1" x14ac:dyDescent="0.25">
      <c r="B46" s="4" t="s">
        <v>250</v>
      </c>
      <c r="C46" s="20">
        <v>65</v>
      </c>
      <c r="D46" s="20">
        <v>39</v>
      </c>
      <c r="E46" s="20">
        <v>0</v>
      </c>
      <c r="F46" s="20">
        <v>26</v>
      </c>
      <c r="G46" s="20">
        <v>0</v>
      </c>
      <c r="H46" s="20">
        <v>35</v>
      </c>
      <c r="I46" s="20">
        <v>30</v>
      </c>
    </row>
    <row r="47" spans="2:9" ht="20.100000000000001" customHeight="1" thickBot="1" x14ac:dyDescent="0.25">
      <c r="B47" s="4" t="s">
        <v>251</v>
      </c>
      <c r="C47" s="20">
        <v>163</v>
      </c>
      <c r="D47" s="20">
        <v>103</v>
      </c>
      <c r="E47" s="20">
        <v>4</v>
      </c>
      <c r="F47" s="20">
        <v>56</v>
      </c>
      <c r="G47" s="20">
        <v>0</v>
      </c>
      <c r="H47" s="20">
        <v>94</v>
      </c>
      <c r="I47" s="20">
        <v>69</v>
      </c>
    </row>
    <row r="48" spans="2:9" ht="20.100000000000001" customHeight="1" thickBot="1" x14ac:dyDescent="0.25">
      <c r="B48" s="4" t="s">
        <v>252</v>
      </c>
      <c r="C48" s="20">
        <v>503</v>
      </c>
      <c r="D48" s="20">
        <v>317</v>
      </c>
      <c r="E48" s="20">
        <v>1</v>
      </c>
      <c r="F48" s="20">
        <v>185</v>
      </c>
      <c r="G48" s="20">
        <v>0</v>
      </c>
      <c r="H48" s="20">
        <v>312</v>
      </c>
      <c r="I48" s="20">
        <v>191</v>
      </c>
    </row>
    <row r="49" spans="2:9" ht="20.100000000000001" customHeight="1" thickBot="1" x14ac:dyDescent="0.25">
      <c r="B49" s="4" t="s">
        <v>253</v>
      </c>
      <c r="C49" s="20">
        <v>127</v>
      </c>
      <c r="D49" s="20">
        <v>73</v>
      </c>
      <c r="E49" s="20">
        <v>1</v>
      </c>
      <c r="F49" s="20">
        <v>53</v>
      </c>
      <c r="G49" s="20">
        <v>0</v>
      </c>
      <c r="H49" s="20">
        <v>76</v>
      </c>
      <c r="I49" s="20">
        <v>51</v>
      </c>
    </row>
    <row r="50" spans="2:9" ht="20.100000000000001" customHeight="1" thickBot="1" x14ac:dyDescent="0.25">
      <c r="B50" s="4" t="s">
        <v>254</v>
      </c>
      <c r="C50" s="20">
        <v>719</v>
      </c>
      <c r="D50" s="20">
        <v>509</v>
      </c>
      <c r="E50" s="20">
        <v>11</v>
      </c>
      <c r="F50" s="20">
        <v>199</v>
      </c>
      <c r="G50" s="20">
        <v>0</v>
      </c>
      <c r="H50" s="20">
        <v>505</v>
      </c>
      <c r="I50" s="20">
        <v>214</v>
      </c>
    </row>
    <row r="51" spans="2:9" ht="20.100000000000001" customHeight="1" thickBot="1" x14ac:dyDescent="0.25">
      <c r="B51" s="4" t="s">
        <v>255</v>
      </c>
      <c r="C51" s="20">
        <v>137</v>
      </c>
      <c r="D51" s="20">
        <v>124</v>
      </c>
      <c r="E51" s="20">
        <v>1</v>
      </c>
      <c r="F51" s="20">
        <v>12</v>
      </c>
      <c r="G51" s="20">
        <v>0</v>
      </c>
      <c r="H51" s="20">
        <v>120</v>
      </c>
      <c r="I51" s="20">
        <v>17</v>
      </c>
    </row>
    <row r="52" spans="2:9" ht="20.100000000000001" customHeight="1" thickBot="1" x14ac:dyDescent="0.25">
      <c r="B52" s="4" t="s">
        <v>256</v>
      </c>
      <c r="C52" s="20">
        <v>50</v>
      </c>
      <c r="D52" s="20">
        <v>40</v>
      </c>
      <c r="E52" s="20">
        <v>1</v>
      </c>
      <c r="F52" s="20">
        <v>9</v>
      </c>
      <c r="G52" s="20">
        <v>0</v>
      </c>
      <c r="H52" s="20">
        <v>46</v>
      </c>
      <c r="I52" s="20">
        <v>4</v>
      </c>
    </row>
    <row r="53" spans="2:9" ht="20.100000000000001" customHeight="1" thickBot="1" x14ac:dyDescent="0.25">
      <c r="B53" s="4" t="s">
        <v>257</v>
      </c>
      <c r="C53" s="20">
        <v>201</v>
      </c>
      <c r="D53" s="20">
        <v>156</v>
      </c>
      <c r="E53" s="20">
        <v>2</v>
      </c>
      <c r="F53" s="20">
        <v>43</v>
      </c>
      <c r="G53" s="20">
        <v>0</v>
      </c>
      <c r="H53" s="20">
        <v>176</v>
      </c>
      <c r="I53" s="20">
        <v>25</v>
      </c>
    </row>
    <row r="54" spans="2:9" ht="20.100000000000001" customHeight="1" thickBot="1" x14ac:dyDescent="0.25">
      <c r="B54" s="4" t="s">
        <v>258</v>
      </c>
      <c r="C54" s="20">
        <v>52</v>
      </c>
      <c r="D54" s="20">
        <v>37</v>
      </c>
      <c r="E54" s="20">
        <v>3</v>
      </c>
      <c r="F54" s="20">
        <v>7</v>
      </c>
      <c r="G54" s="20">
        <v>5</v>
      </c>
      <c r="H54" s="20">
        <v>40</v>
      </c>
      <c r="I54" s="20">
        <v>12</v>
      </c>
    </row>
    <row r="55" spans="2:9" ht="20.100000000000001" customHeight="1" thickBot="1" x14ac:dyDescent="0.25">
      <c r="B55" s="4" t="s">
        <v>259</v>
      </c>
      <c r="C55" s="20">
        <v>117</v>
      </c>
      <c r="D55" s="20">
        <v>94</v>
      </c>
      <c r="E55" s="20">
        <v>0</v>
      </c>
      <c r="F55" s="20">
        <v>23</v>
      </c>
      <c r="G55" s="20">
        <v>0</v>
      </c>
      <c r="H55" s="20">
        <v>96</v>
      </c>
      <c r="I55" s="20">
        <v>21</v>
      </c>
    </row>
    <row r="56" spans="2:9" ht="20.100000000000001" customHeight="1" thickBot="1" x14ac:dyDescent="0.25">
      <c r="B56" s="4" t="s">
        <v>260</v>
      </c>
      <c r="C56" s="20">
        <v>153</v>
      </c>
      <c r="D56" s="20">
        <v>121</v>
      </c>
      <c r="E56" s="20">
        <v>0</v>
      </c>
      <c r="F56" s="20">
        <v>32</v>
      </c>
      <c r="G56" s="20">
        <v>0</v>
      </c>
      <c r="H56" s="20">
        <v>135</v>
      </c>
      <c r="I56" s="20">
        <v>18</v>
      </c>
    </row>
    <row r="57" spans="2:9" ht="20.100000000000001" customHeight="1" thickBot="1" x14ac:dyDescent="0.25">
      <c r="B57" s="4" t="s">
        <v>261</v>
      </c>
      <c r="C57" s="20">
        <v>1523</v>
      </c>
      <c r="D57" s="20">
        <v>804</v>
      </c>
      <c r="E57" s="20">
        <v>11</v>
      </c>
      <c r="F57" s="20">
        <v>705</v>
      </c>
      <c r="G57" s="20">
        <v>3</v>
      </c>
      <c r="H57" s="20">
        <v>786</v>
      </c>
      <c r="I57" s="20">
        <v>737</v>
      </c>
    </row>
    <row r="58" spans="2:9" ht="20.100000000000001" customHeight="1" thickBot="1" x14ac:dyDescent="0.25">
      <c r="B58" s="4" t="s">
        <v>262</v>
      </c>
      <c r="C58" s="20">
        <v>430</v>
      </c>
      <c r="D58" s="20">
        <v>275</v>
      </c>
      <c r="E58" s="20">
        <v>6</v>
      </c>
      <c r="F58" s="20">
        <v>149</v>
      </c>
      <c r="G58" s="20">
        <v>0</v>
      </c>
      <c r="H58" s="20">
        <v>253</v>
      </c>
      <c r="I58" s="20">
        <v>177</v>
      </c>
    </row>
    <row r="59" spans="2:9" ht="20.100000000000001" customHeight="1" thickBot="1" x14ac:dyDescent="0.25">
      <c r="B59" s="4" t="s">
        <v>263</v>
      </c>
      <c r="C59" s="20">
        <v>90</v>
      </c>
      <c r="D59" s="20">
        <v>54</v>
      </c>
      <c r="E59" s="20">
        <v>1</v>
      </c>
      <c r="F59" s="20">
        <v>35</v>
      </c>
      <c r="G59" s="20">
        <v>0</v>
      </c>
      <c r="H59" s="20">
        <v>56</v>
      </c>
      <c r="I59" s="20">
        <v>34</v>
      </c>
    </row>
    <row r="60" spans="2:9" ht="20.100000000000001" customHeight="1" thickBot="1" x14ac:dyDescent="0.25">
      <c r="B60" s="4" t="s">
        <v>264</v>
      </c>
      <c r="C60" s="20">
        <v>41</v>
      </c>
      <c r="D60" s="20">
        <v>23</v>
      </c>
      <c r="E60" s="20">
        <v>0</v>
      </c>
      <c r="F60" s="20">
        <v>18</v>
      </c>
      <c r="G60" s="20">
        <v>0</v>
      </c>
      <c r="H60" s="20">
        <v>28</v>
      </c>
      <c r="I60" s="20">
        <v>13</v>
      </c>
    </row>
    <row r="61" spans="2:9" ht="20.100000000000001" customHeight="1" thickBot="1" x14ac:dyDescent="0.25">
      <c r="B61" s="4" t="s">
        <v>265</v>
      </c>
      <c r="C61" s="20">
        <v>74</v>
      </c>
      <c r="D61" s="20">
        <v>42</v>
      </c>
      <c r="E61" s="20">
        <v>0</v>
      </c>
      <c r="F61" s="20">
        <v>30</v>
      </c>
      <c r="G61" s="20">
        <v>2</v>
      </c>
      <c r="H61" s="20">
        <v>41</v>
      </c>
      <c r="I61" s="20">
        <v>33</v>
      </c>
    </row>
    <row r="62" spans="2:9" ht="20.100000000000001" customHeight="1" thickBot="1" x14ac:dyDescent="0.25">
      <c r="B62" s="4" t="s">
        <v>266</v>
      </c>
      <c r="C62" s="20">
        <v>66</v>
      </c>
      <c r="D62" s="20">
        <v>39</v>
      </c>
      <c r="E62" s="20">
        <v>0</v>
      </c>
      <c r="F62" s="20">
        <v>27</v>
      </c>
      <c r="G62" s="20">
        <v>0</v>
      </c>
      <c r="H62" s="20">
        <v>44</v>
      </c>
      <c r="I62" s="20">
        <v>22</v>
      </c>
    </row>
    <row r="63" spans="2:9" ht="20.100000000000001" customHeight="1" thickBot="1" x14ac:dyDescent="0.25">
      <c r="B63" s="4" t="s">
        <v>267</v>
      </c>
      <c r="C63" s="20">
        <v>90</v>
      </c>
      <c r="D63" s="20">
        <v>45</v>
      </c>
      <c r="E63" s="20">
        <v>2</v>
      </c>
      <c r="F63" s="20">
        <v>42</v>
      </c>
      <c r="G63" s="20">
        <v>1</v>
      </c>
      <c r="H63" s="20">
        <v>67</v>
      </c>
      <c r="I63" s="20">
        <v>23</v>
      </c>
    </row>
    <row r="64" spans="2:9" ht="20.100000000000001" customHeight="1" thickBot="1" x14ac:dyDescent="0.25">
      <c r="B64" s="7" t="s">
        <v>22</v>
      </c>
      <c r="C64" s="9">
        <v>10257</v>
      </c>
      <c r="D64" s="9">
        <v>6816</v>
      </c>
      <c r="E64" s="9">
        <v>149</v>
      </c>
      <c r="F64" s="9">
        <v>3249</v>
      </c>
      <c r="G64" s="9">
        <v>43</v>
      </c>
      <c r="H64" s="9">
        <v>6912</v>
      </c>
      <c r="I64" s="9">
        <v>3345</v>
      </c>
    </row>
  </sheetData>
  <mergeCells count="1">
    <mergeCell ref="C12:I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94" t="s">
        <v>128</v>
      </c>
      <c r="C9" s="95"/>
    </row>
    <row r="10" spans="2:3" ht="20.100000000000001" customHeight="1" thickBot="1" x14ac:dyDescent="0.25">
      <c r="B10" s="3" t="s">
        <v>218</v>
      </c>
      <c r="C10" s="20">
        <v>133</v>
      </c>
    </row>
    <row r="11" spans="2:3" ht="20.100000000000001" customHeight="1" thickBot="1" x14ac:dyDescent="0.25">
      <c r="B11" s="4" t="s">
        <v>219</v>
      </c>
      <c r="C11" s="20">
        <v>135</v>
      </c>
    </row>
    <row r="12" spans="2:3" ht="20.100000000000001" customHeight="1" thickBot="1" x14ac:dyDescent="0.25">
      <c r="B12" s="4" t="s">
        <v>220</v>
      </c>
      <c r="C12" s="20">
        <v>39</v>
      </c>
    </row>
    <row r="13" spans="2:3" ht="20.100000000000001" customHeight="1" thickBot="1" x14ac:dyDescent="0.25">
      <c r="B13" s="4" t="s">
        <v>221</v>
      </c>
      <c r="C13" s="20">
        <v>105</v>
      </c>
    </row>
    <row r="14" spans="2:3" ht="20.100000000000001" customHeight="1" thickBot="1" x14ac:dyDescent="0.25">
      <c r="B14" s="4" t="s">
        <v>222</v>
      </c>
      <c r="C14" s="20">
        <v>111</v>
      </c>
    </row>
    <row r="15" spans="2:3" ht="20.100000000000001" customHeight="1" thickBot="1" x14ac:dyDescent="0.25">
      <c r="B15" s="4" t="s">
        <v>223</v>
      </c>
      <c r="C15" s="20">
        <v>83</v>
      </c>
    </row>
    <row r="16" spans="2:3" ht="20.100000000000001" customHeight="1" thickBot="1" x14ac:dyDescent="0.25">
      <c r="B16" s="4" t="s">
        <v>224</v>
      </c>
      <c r="C16" s="20">
        <v>110</v>
      </c>
    </row>
    <row r="17" spans="2:3" ht="20.100000000000001" customHeight="1" thickBot="1" x14ac:dyDescent="0.25">
      <c r="B17" s="4" t="s">
        <v>225</v>
      </c>
      <c r="C17" s="20">
        <v>88</v>
      </c>
    </row>
    <row r="18" spans="2:3" ht="20.100000000000001" customHeight="1" thickBot="1" x14ac:dyDescent="0.25">
      <c r="B18" s="4" t="s">
        <v>226</v>
      </c>
      <c r="C18" s="20">
        <v>23</v>
      </c>
    </row>
    <row r="19" spans="2:3" ht="20.100000000000001" customHeight="1" thickBot="1" x14ac:dyDescent="0.25">
      <c r="B19" s="4" t="s">
        <v>227</v>
      </c>
      <c r="C19" s="20">
        <v>19</v>
      </c>
    </row>
    <row r="20" spans="2:3" ht="20.100000000000001" customHeight="1" thickBot="1" x14ac:dyDescent="0.25">
      <c r="B20" s="4" t="s">
        <v>228</v>
      </c>
      <c r="C20" s="20">
        <v>70</v>
      </c>
    </row>
    <row r="21" spans="2:3" ht="20.100000000000001" customHeight="1" thickBot="1" x14ac:dyDescent="0.25">
      <c r="B21" s="4" t="s">
        <v>229</v>
      </c>
      <c r="C21" s="20">
        <v>80</v>
      </c>
    </row>
    <row r="22" spans="2:3" ht="20.100000000000001" customHeight="1" thickBot="1" x14ac:dyDescent="0.25">
      <c r="B22" s="4" t="s">
        <v>230</v>
      </c>
      <c r="C22" s="20">
        <v>238</v>
      </c>
    </row>
    <row r="23" spans="2:3" ht="20.100000000000001" customHeight="1" thickBot="1" x14ac:dyDescent="0.25">
      <c r="B23" s="4" t="s">
        <v>231</v>
      </c>
      <c r="C23" s="20">
        <v>254</v>
      </c>
    </row>
    <row r="24" spans="2:3" ht="20.100000000000001" customHeight="1" thickBot="1" x14ac:dyDescent="0.25">
      <c r="B24" s="4" t="s">
        <v>232</v>
      </c>
      <c r="C24" s="20">
        <v>184</v>
      </c>
    </row>
    <row r="25" spans="2:3" ht="20.100000000000001" customHeight="1" thickBot="1" x14ac:dyDescent="0.25">
      <c r="B25" s="5" t="s">
        <v>233</v>
      </c>
      <c r="C25" s="20">
        <v>54</v>
      </c>
    </row>
    <row r="26" spans="2:3" ht="20.100000000000001" customHeight="1" thickBot="1" x14ac:dyDescent="0.25">
      <c r="B26" s="6" t="s">
        <v>234</v>
      </c>
      <c r="C26" s="20">
        <v>3</v>
      </c>
    </row>
    <row r="27" spans="2:3" ht="20.100000000000001" customHeight="1" thickBot="1" x14ac:dyDescent="0.25">
      <c r="B27" s="4" t="s">
        <v>235</v>
      </c>
      <c r="C27" s="20">
        <v>31</v>
      </c>
    </row>
    <row r="28" spans="2:3" ht="20.100000000000001" customHeight="1" thickBot="1" x14ac:dyDescent="0.25">
      <c r="B28" s="4" t="s">
        <v>236</v>
      </c>
      <c r="C28" s="20">
        <v>32</v>
      </c>
    </row>
    <row r="29" spans="2:3" ht="20.100000000000001" customHeight="1" thickBot="1" x14ac:dyDescent="0.25">
      <c r="B29" s="4" t="s">
        <v>237</v>
      </c>
      <c r="C29" s="20">
        <v>3</v>
      </c>
    </row>
    <row r="30" spans="2:3" ht="20.100000000000001" customHeight="1" thickBot="1" x14ac:dyDescent="0.25">
      <c r="B30" s="4" t="s">
        <v>238</v>
      </c>
      <c r="C30" s="20">
        <v>2</v>
      </c>
    </row>
    <row r="31" spans="2:3" ht="20.100000000000001" customHeight="1" thickBot="1" x14ac:dyDescent="0.25">
      <c r="B31" s="4" t="s">
        <v>239</v>
      </c>
      <c r="C31" s="20">
        <v>5</v>
      </c>
    </row>
    <row r="32" spans="2:3" ht="20.100000000000001" customHeight="1" thickBot="1" x14ac:dyDescent="0.25">
      <c r="B32" s="4" t="s">
        <v>240</v>
      </c>
      <c r="C32" s="20">
        <v>3</v>
      </c>
    </row>
    <row r="33" spans="2:3" ht="20.100000000000001" customHeight="1" thickBot="1" x14ac:dyDescent="0.25">
      <c r="B33" s="4" t="s">
        <v>241</v>
      </c>
      <c r="C33" s="20">
        <v>2</v>
      </c>
    </row>
    <row r="34" spans="2:3" ht="20.100000000000001" customHeight="1" thickBot="1" x14ac:dyDescent="0.25">
      <c r="B34" s="4" t="s">
        <v>242</v>
      </c>
      <c r="C34" s="20">
        <v>1</v>
      </c>
    </row>
    <row r="35" spans="2:3" ht="20.100000000000001" customHeight="1" thickBot="1" x14ac:dyDescent="0.25">
      <c r="B35" s="4" t="s">
        <v>243</v>
      </c>
      <c r="C35" s="20">
        <v>8</v>
      </c>
    </row>
    <row r="36" spans="2:3" ht="20.100000000000001" customHeight="1" thickBot="1" x14ac:dyDescent="0.25">
      <c r="B36" s="4" t="s">
        <v>244</v>
      </c>
      <c r="C36" s="20">
        <v>64</v>
      </c>
    </row>
    <row r="37" spans="2:3" ht="20.100000000000001" customHeight="1" thickBot="1" x14ac:dyDescent="0.25">
      <c r="B37" s="4" t="s">
        <v>245</v>
      </c>
      <c r="C37" s="20">
        <v>13</v>
      </c>
    </row>
    <row r="38" spans="2:3" ht="20.100000000000001" customHeight="1" thickBot="1" x14ac:dyDescent="0.25">
      <c r="B38" s="4" t="s">
        <v>246</v>
      </c>
      <c r="C38" s="20">
        <v>35</v>
      </c>
    </row>
    <row r="39" spans="2:3" ht="20.100000000000001" customHeight="1" thickBot="1" x14ac:dyDescent="0.25">
      <c r="B39" s="4" t="s">
        <v>247</v>
      </c>
      <c r="C39" s="20">
        <v>44</v>
      </c>
    </row>
    <row r="40" spans="2:3" ht="20.100000000000001" customHeight="1" thickBot="1" x14ac:dyDescent="0.25">
      <c r="B40" s="4" t="s">
        <v>248</v>
      </c>
      <c r="C40" s="20">
        <v>131</v>
      </c>
    </row>
    <row r="41" spans="2:3" ht="20.100000000000001" customHeight="1" thickBot="1" x14ac:dyDescent="0.25">
      <c r="B41" s="4" t="s">
        <v>249</v>
      </c>
      <c r="C41" s="20">
        <v>36</v>
      </c>
    </row>
    <row r="42" spans="2:3" ht="20.100000000000001" customHeight="1" thickBot="1" x14ac:dyDescent="0.25">
      <c r="B42" s="4" t="s">
        <v>250</v>
      </c>
      <c r="C42" s="20">
        <v>66</v>
      </c>
    </row>
    <row r="43" spans="2:3" ht="20.100000000000001" customHeight="1" thickBot="1" x14ac:dyDescent="0.25">
      <c r="B43" s="4" t="s">
        <v>251</v>
      </c>
      <c r="C43" s="20">
        <v>87</v>
      </c>
    </row>
    <row r="44" spans="2:3" ht="20.100000000000001" customHeight="1" thickBot="1" x14ac:dyDescent="0.25">
      <c r="B44" s="4" t="s">
        <v>252</v>
      </c>
      <c r="C44" s="20">
        <v>275</v>
      </c>
    </row>
    <row r="45" spans="2:3" ht="20.100000000000001" customHeight="1" thickBot="1" x14ac:dyDescent="0.25">
      <c r="B45" s="4" t="s">
        <v>253</v>
      </c>
      <c r="C45" s="20">
        <v>71</v>
      </c>
    </row>
    <row r="46" spans="2:3" ht="20.100000000000001" customHeight="1" thickBot="1" x14ac:dyDescent="0.25">
      <c r="B46" s="4" t="s">
        <v>254</v>
      </c>
      <c r="C46" s="20">
        <v>254</v>
      </c>
    </row>
    <row r="47" spans="2:3" ht="20.100000000000001" customHeight="1" thickBot="1" x14ac:dyDescent="0.25">
      <c r="B47" s="4" t="s">
        <v>255</v>
      </c>
      <c r="C47" s="20">
        <v>48</v>
      </c>
    </row>
    <row r="48" spans="2:3" ht="20.100000000000001" customHeight="1" thickBot="1" x14ac:dyDescent="0.25">
      <c r="B48" s="4" t="s">
        <v>256</v>
      </c>
      <c r="C48" s="20">
        <v>19</v>
      </c>
    </row>
    <row r="49" spans="2:3" ht="20.100000000000001" customHeight="1" thickBot="1" x14ac:dyDescent="0.25">
      <c r="B49" s="4" t="s">
        <v>257</v>
      </c>
      <c r="C49" s="20">
        <v>49</v>
      </c>
    </row>
    <row r="50" spans="2:3" ht="20.100000000000001" customHeight="1" thickBot="1" x14ac:dyDescent="0.25">
      <c r="B50" s="4" t="s">
        <v>258</v>
      </c>
      <c r="C50" s="20">
        <v>3</v>
      </c>
    </row>
    <row r="51" spans="2:3" ht="20.100000000000001" customHeight="1" thickBot="1" x14ac:dyDescent="0.25">
      <c r="B51" s="4" t="s">
        <v>259</v>
      </c>
      <c r="C51" s="20">
        <v>17</v>
      </c>
    </row>
    <row r="52" spans="2:3" ht="20.100000000000001" customHeight="1" thickBot="1" x14ac:dyDescent="0.25">
      <c r="B52" s="4" t="s">
        <v>260</v>
      </c>
      <c r="C52" s="20">
        <v>84</v>
      </c>
    </row>
    <row r="53" spans="2:3" ht="20.100000000000001" customHeight="1" thickBot="1" x14ac:dyDescent="0.25">
      <c r="B53" s="4" t="s">
        <v>261</v>
      </c>
      <c r="C53" s="20">
        <v>159</v>
      </c>
    </row>
    <row r="54" spans="2:3" ht="20.100000000000001" customHeight="1" thickBot="1" x14ac:dyDescent="0.25">
      <c r="B54" s="4" t="s">
        <v>262</v>
      </c>
      <c r="C54" s="20">
        <v>309</v>
      </c>
    </row>
    <row r="55" spans="2:3" ht="20.100000000000001" customHeight="1" thickBot="1" x14ac:dyDescent="0.25">
      <c r="B55" s="4" t="s">
        <v>263</v>
      </c>
      <c r="C55" s="20">
        <v>31</v>
      </c>
    </row>
    <row r="56" spans="2:3" ht="20.100000000000001" customHeight="1" thickBot="1" x14ac:dyDescent="0.25">
      <c r="B56" s="4" t="s">
        <v>264</v>
      </c>
      <c r="C56" s="20">
        <v>28</v>
      </c>
    </row>
    <row r="57" spans="2:3" ht="20.100000000000001" customHeight="1" thickBot="1" x14ac:dyDescent="0.25">
      <c r="B57" s="4" t="s">
        <v>265</v>
      </c>
      <c r="C57" s="20">
        <v>57</v>
      </c>
    </row>
    <row r="58" spans="2:3" ht="20.100000000000001" customHeight="1" thickBot="1" x14ac:dyDescent="0.25">
      <c r="B58" s="4" t="s">
        <v>266</v>
      </c>
      <c r="C58" s="20">
        <v>129</v>
      </c>
    </row>
    <row r="59" spans="2:3" ht="20.100000000000001" customHeight="1" thickBot="1" x14ac:dyDescent="0.25">
      <c r="B59" s="4" t="s">
        <v>267</v>
      </c>
      <c r="C59" s="20">
        <v>40</v>
      </c>
    </row>
    <row r="60" spans="2:3" ht="20.100000000000001" customHeight="1" thickBot="1" x14ac:dyDescent="0.25">
      <c r="B60" s="7" t="s">
        <v>22</v>
      </c>
      <c r="C60" s="9">
        <v>3865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5"/>
      <c r="C9" s="94" t="s">
        <v>129</v>
      </c>
      <c r="D9" s="95"/>
      <c r="E9" s="95"/>
      <c r="F9" s="95"/>
      <c r="G9" s="95"/>
      <c r="H9" s="94" t="s">
        <v>130</v>
      </c>
      <c r="I9" s="95"/>
      <c r="J9" s="95"/>
      <c r="K9" s="95"/>
      <c r="L9" s="95"/>
      <c r="M9" s="94" t="s">
        <v>120</v>
      </c>
      <c r="N9" s="95"/>
      <c r="O9" s="95"/>
      <c r="P9" s="95"/>
      <c r="Q9" s="95"/>
    </row>
    <row r="10" spans="2:17" ht="41.25" customHeight="1" x14ac:dyDescent="0.2">
      <c r="B10" s="26"/>
      <c r="C10" s="24" t="s">
        <v>131</v>
      </c>
      <c r="D10" s="24" t="s">
        <v>132</v>
      </c>
      <c r="E10" s="24" t="s">
        <v>133</v>
      </c>
      <c r="F10" s="24" t="s">
        <v>134</v>
      </c>
      <c r="G10" s="24" t="s">
        <v>135</v>
      </c>
      <c r="H10" s="24" t="s">
        <v>131</v>
      </c>
      <c r="I10" s="24" t="s">
        <v>132</v>
      </c>
      <c r="J10" s="24" t="s">
        <v>133</v>
      </c>
      <c r="K10" s="24" t="s">
        <v>134</v>
      </c>
      <c r="L10" s="24" t="s">
        <v>135</v>
      </c>
      <c r="M10" s="24" t="s">
        <v>131</v>
      </c>
      <c r="N10" s="24" t="s">
        <v>132</v>
      </c>
      <c r="O10" s="24" t="s">
        <v>133</v>
      </c>
      <c r="P10" s="24" t="s">
        <v>134</v>
      </c>
      <c r="Q10" s="24" t="s">
        <v>135</v>
      </c>
    </row>
    <row r="11" spans="2:17" ht="20.100000000000001" customHeight="1" thickBot="1" x14ac:dyDescent="0.25">
      <c r="B11" s="3" t="s">
        <v>218</v>
      </c>
      <c r="C11" s="40">
        <v>154</v>
      </c>
      <c r="D11" s="40">
        <v>74</v>
      </c>
      <c r="E11" s="40">
        <v>71</v>
      </c>
      <c r="F11" s="40">
        <v>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154</v>
      </c>
      <c r="N11" s="40">
        <v>74</v>
      </c>
      <c r="O11" s="40">
        <v>71</v>
      </c>
      <c r="P11" s="40">
        <v>9</v>
      </c>
      <c r="Q11" s="40">
        <v>0</v>
      </c>
    </row>
    <row r="12" spans="2:17" ht="20.100000000000001" customHeight="1" thickBot="1" x14ac:dyDescent="0.25">
      <c r="B12" s="4" t="s">
        <v>219</v>
      </c>
      <c r="C12" s="20">
        <v>190</v>
      </c>
      <c r="D12" s="20">
        <v>148</v>
      </c>
      <c r="E12" s="20">
        <v>22</v>
      </c>
      <c r="F12" s="20">
        <v>19</v>
      </c>
      <c r="G12" s="20">
        <v>1</v>
      </c>
      <c r="H12" s="20">
        <v>12</v>
      </c>
      <c r="I12" s="20">
        <v>12</v>
      </c>
      <c r="J12" s="20">
        <v>0</v>
      </c>
      <c r="K12" s="20">
        <v>0</v>
      </c>
      <c r="L12" s="20">
        <v>0</v>
      </c>
      <c r="M12" s="20">
        <v>202</v>
      </c>
      <c r="N12" s="20">
        <v>160</v>
      </c>
      <c r="O12" s="20">
        <v>22</v>
      </c>
      <c r="P12" s="20">
        <v>19</v>
      </c>
      <c r="Q12" s="20">
        <v>1</v>
      </c>
    </row>
    <row r="13" spans="2:17" ht="20.100000000000001" customHeight="1" thickBot="1" x14ac:dyDescent="0.25">
      <c r="B13" s="4" t="s">
        <v>220</v>
      </c>
      <c r="C13" s="20">
        <v>49</v>
      </c>
      <c r="D13" s="20">
        <v>44</v>
      </c>
      <c r="E13" s="20">
        <v>4</v>
      </c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49</v>
      </c>
      <c r="N13" s="20">
        <v>44</v>
      </c>
      <c r="O13" s="20">
        <v>4</v>
      </c>
      <c r="P13" s="20">
        <v>1</v>
      </c>
      <c r="Q13" s="20">
        <v>0</v>
      </c>
    </row>
    <row r="14" spans="2:17" ht="20.100000000000001" customHeight="1" thickBot="1" x14ac:dyDescent="0.25">
      <c r="B14" s="4" t="s">
        <v>221</v>
      </c>
      <c r="C14" s="20">
        <v>201</v>
      </c>
      <c r="D14" s="20">
        <v>170</v>
      </c>
      <c r="E14" s="20">
        <v>23</v>
      </c>
      <c r="F14" s="20">
        <v>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201</v>
      </c>
      <c r="N14" s="20">
        <v>170</v>
      </c>
      <c r="O14" s="20">
        <v>23</v>
      </c>
      <c r="P14" s="20">
        <v>8</v>
      </c>
      <c r="Q14" s="20">
        <v>0</v>
      </c>
    </row>
    <row r="15" spans="2:17" ht="20.100000000000001" customHeight="1" thickBot="1" x14ac:dyDescent="0.25">
      <c r="B15" s="4" t="s">
        <v>222</v>
      </c>
      <c r="C15" s="20">
        <v>139</v>
      </c>
      <c r="D15" s="20">
        <v>103</v>
      </c>
      <c r="E15" s="20">
        <v>30</v>
      </c>
      <c r="F15" s="20">
        <v>5</v>
      </c>
      <c r="G15" s="20">
        <v>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139</v>
      </c>
      <c r="N15" s="20">
        <v>103</v>
      </c>
      <c r="O15" s="20">
        <v>30</v>
      </c>
      <c r="P15" s="20">
        <v>5</v>
      </c>
      <c r="Q15" s="20">
        <v>1</v>
      </c>
    </row>
    <row r="16" spans="2:17" ht="20.100000000000001" customHeight="1" thickBot="1" x14ac:dyDescent="0.25">
      <c r="B16" s="4" t="s">
        <v>223</v>
      </c>
      <c r="C16" s="20">
        <v>97</v>
      </c>
      <c r="D16" s="20">
        <v>91</v>
      </c>
      <c r="E16" s="20">
        <v>3</v>
      </c>
      <c r="F16" s="20">
        <v>3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97</v>
      </c>
      <c r="N16" s="20">
        <v>91</v>
      </c>
      <c r="O16" s="20">
        <v>3</v>
      </c>
      <c r="P16" s="20">
        <v>3</v>
      </c>
      <c r="Q16" s="20">
        <v>0</v>
      </c>
    </row>
    <row r="17" spans="2:17" ht="20.100000000000001" customHeight="1" thickBot="1" x14ac:dyDescent="0.25">
      <c r="B17" s="4" t="s">
        <v>224</v>
      </c>
      <c r="C17" s="20">
        <v>191</v>
      </c>
      <c r="D17" s="20">
        <v>104</v>
      </c>
      <c r="E17" s="20">
        <v>50</v>
      </c>
      <c r="F17" s="20">
        <v>31</v>
      </c>
      <c r="G17" s="20">
        <v>6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191</v>
      </c>
      <c r="N17" s="20">
        <v>104</v>
      </c>
      <c r="O17" s="20">
        <v>50</v>
      </c>
      <c r="P17" s="20">
        <v>31</v>
      </c>
      <c r="Q17" s="20">
        <v>6</v>
      </c>
    </row>
    <row r="18" spans="2:17" ht="20.100000000000001" customHeight="1" thickBot="1" x14ac:dyDescent="0.25">
      <c r="B18" s="4" t="s">
        <v>225</v>
      </c>
      <c r="C18" s="20">
        <v>179</v>
      </c>
      <c r="D18" s="20">
        <v>123</v>
      </c>
      <c r="E18" s="20">
        <v>7</v>
      </c>
      <c r="F18" s="20">
        <v>44</v>
      </c>
      <c r="G18" s="20">
        <v>5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179</v>
      </c>
      <c r="N18" s="20">
        <v>123</v>
      </c>
      <c r="O18" s="20">
        <v>7</v>
      </c>
      <c r="P18" s="20">
        <v>44</v>
      </c>
      <c r="Q18" s="20">
        <v>5</v>
      </c>
    </row>
    <row r="19" spans="2:17" ht="20.100000000000001" customHeight="1" thickBot="1" x14ac:dyDescent="0.25">
      <c r="B19" s="4" t="s">
        <v>226</v>
      </c>
      <c r="C19" s="20">
        <v>24</v>
      </c>
      <c r="D19" s="20">
        <v>16</v>
      </c>
      <c r="E19" s="20">
        <v>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24</v>
      </c>
      <c r="N19" s="20">
        <v>16</v>
      </c>
      <c r="O19" s="20">
        <v>8</v>
      </c>
      <c r="P19" s="20">
        <v>0</v>
      </c>
      <c r="Q19" s="20">
        <v>0</v>
      </c>
    </row>
    <row r="20" spans="2:17" ht="20.100000000000001" customHeight="1" thickBot="1" x14ac:dyDescent="0.25">
      <c r="B20" s="4" t="s">
        <v>227</v>
      </c>
      <c r="C20" s="20">
        <v>20</v>
      </c>
      <c r="D20" s="20">
        <v>14</v>
      </c>
      <c r="E20" s="20">
        <v>6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20</v>
      </c>
      <c r="N20" s="20">
        <v>14</v>
      </c>
      <c r="O20" s="20">
        <v>6</v>
      </c>
      <c r="P20" s="20">
        <v>0</v>
      </c>
      <c r="Q20" s="20">
        <v>0</v>
      </c>
    </row>
    <row r="21" spans="2:17" ht="20.100000000000001" customHeight="1" thickBot="1" x14ac:dyDescent="0.25">
      <c r="B21" s="4" t="s">
        <v>228</v>
      </c>
      <c r="C21" s="20">
        <v>93</v>
      </c>
      <c r="D21" s="20">
        <v>49</v>
      </c>
      <c r="E21" s="20">
        <v>37</v>
      </c>
      <c r="F21" s="20">
        <v>6</v>
      </c>
      <c r="G21" s="20">
        <v>1</v>
      </c>
      <c r="H21" s="20">
        <v>6</v>
      </c>
      <c r="I21" s="20">
        <v>3</v>
      </c>
      <c r="J21" s="20">
        <v>3</v>
      </c>
      <c r="K21" s="20">
        <v>0</v>
      </c>
      <c r="L21" s="20">
        <v>0</v>
      </c>
      <c r="M21" s="20">
        <v>99</v>
      </c>
      <c r="N21" s="20">
        <v>52</v>
      </c>
      <c r="O21" s="20">
        <v>40</v>
      </c>
      <c r="P21" s="20">
        <v>6</v>
      </c>
      <c r="Q21" s="20">
        <v>1</v>
      </c>
    </row>
    <row r="22" spans="2:17" ht="20.100000000000001" customHeight="1" thickBot="1" x14ac:dyDescent="0.25">
      <c r="B22" s="4" t="s">
        <v>229</v>
      </c>
      <c r="C22" s="20">
        <v>104</v>
      </c>
      <c r="D22" s="20">
        <v>72</v>
      </c>
      <c r="E22" s="20">
        <v>21</v>
      </c>
      <c r="F22" s="20">
        <v>11</v>
      </c>
      <c r="G22" s="20">
        <v>0</v>
      </c>
      <c r="H22" s="20">
        <v>1</v>
      </c>
      <c r="I22" s="20">
        <v>1</v>
      </c>
      <c r="J22" s="20">
        <v>0</v>
      </c>
      <c r="K22" s="20">
        <v>0</v>
      </c>
      <c r="L22" s="20">
        <v>0</v>
      </c>
      <c r="M22" s="20">
        <v>105</v>
      </c>
      <c r="N22" s="20">
        <v>73</v>
      </c>
      <c r="O22" s="20">
        <v>21</v>
      </c>
      <c r="P22" s="20">
        <v>11</v>
      </c>
      <c r="Q22" s="20">
        <v>0</v>
      </c>
    </row>
    <row r="23" spans="2:17" ht="20.100000000000001" customHeight="1" thickBot="1" x14ac:dyDescent="0.25">
      <c r="B23" s="4" t="s">
        <v>230</v>
      </c>
      <c r="C23" s="20">
        <v>292</v>
      </c>
      <c r="D23" s="20">
        <v>175</v>
      </c>
      <c r="E23" s="20">
        <v>92</v>
      </c>
      <c r="F23" s="20">
        <v>11</v>
      </c>
      <c r="G23" s="20">
        <v>14</v>
      </c>
      <c r="H23" s="20">
        <v>2</v>
      </c>
      <c r="I23" s="20">
        <v>1</v>
      </c>
      <c r="J23" s="20">
        <v>1</v>
      </c>
      <c r="K23" s="20">
        <v>0</v>
      </c>
      <c r="L23" s="20">
        <v>0</v>
      </c>
      <c r="M23" s="20">
        <v>294</v>
      </c>
      <c r="N23" s="20">
        <v>176</v>
      </c>
      <c r="O23" s="20">
        <v>93</v>
      </c>
      <c r="P23" s="20">
        <v>11</v>
      </c>
      <c r="Q23" s="20">
        <v>14</v>
      </c>
    </row>
    <row r="24" spans="2:17" ht="20.100000000000001" customHeight="1" thickBot="1" x14ac:dyDescent="0.25">
      <c r="B24" s="4" t="s">
        <v>231</v>
      </c>
      <c r="C24" s="20">
        <v>351</v>
      </c>
      <c r="D24" s="20">
        <v>272</v>
      </c>
      <c r="E24" s="20">
        <v>52</v>
      </c>
      <c r="F24" s="20">
        <v>23</v>
      </c>
      <c r="G24" s="20">
        <v>4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351</v>
      </c>
      <c r="N24" s="20">
        <v>272</v>
      </c>
      <c r="O24" s="20">
        <v>52</v>
      </c>
      <c r="P24" s="20">
        <v>23</v>
      </c>
      <c r="Q24" s="20">
        <v>4</v>
      </c>
    </row>
    <row r="25" spans="2:17" ht="20.100000000000001" customHeight="1" thickBot="1" x14ac:dyDescent="0.25">
      <c r="B25" s="4" t="s">
        <v>232</v>
      </c>
      <c r="C25" s="20">
        <v>250</v>
      </c>
      <c r="D25" s="20">
        <v>153</v>
      </c>
      <c r="E25" s="20">
        <v>65</v>
      </c>
      <c r="F25" s="20">
        <v>25</v>
      </c>
      <c r="G25" s="20">
        <v>7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250</v>
      </c>
      <c r="N25" s="20">
        <v>153</v>
      </c>
      <c r="O25" s="20">
        <v>65</v>
      </c>
      <c r="P25" s="20">
        <v>25</v>
      </c>
      <c r="Q25" s="20">
        <v>7</v>
      </c>
    </row>
    <row r="26" spans="2:17" ht="20.100000000000001" customHeight="1" thickBot="1" x14ac:dyDescent="0.25">
      <c r="B26" s="5" t="s">
        <v>233</v>
      </c>
      <c r="C26" s="20">
        <v>67</v>
      </c>
      <c r="D26" s="20">
        <v>48</v>
      </c>
      <c r="E26" s="20">
        <v>14</v>
      </c>
      <c r="F26" s="20">
        <v>4</v>
      </c>
      <c r="G26" s="20">
        <v>1</v>
      </c>
      <c r="H26" s="20">
        <v>1</v>
      </c>
      <c r="I26" s="20">
        <v>0</v>
      </c>
      <c r="J26" s="20">
        <v>1</v>
      </c>
      <c r="K26" s="20">
        <v>0</v>
      </c>
      <c r="L26" s="20">
        <v>0</v>
      </c>
      <c r="M26" s="20">
        <v>68</v>
      </c>
      <c r="N26" s="20">
        <v>48</v>
      </c>
      <c r="O26" s="20">
        <v>15</v>
      </c>
      <c r="P26" s="20">
        <v>4</v>
      </c>
      <c r="Q26" s="20">
        <v>1</v>
      </c>
    </row>
    <row r="27" spans="2:17" ht="20.100000000000001" customHeight="1" thickBot="1" x14ac:dyDescent="0.25">
      <c r="B27" s="6" t="s">
        <v>234</v>
      </c>
      <c r="C27" s="20">
        <v>7</v>
      </c>
      <c r="D27" s="20">
        <v>3</v>
      </c>
      <c r="E27" s="20">
        <v>0</v>
      </c>
      <c r="F27" s="20">
        <v>4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7</v>
      </c>
      <c r="N27" s="20">
        <v>3</v>
      </c>
      <c r="O27" s="20">
        <v>0</v>
      </c>
      <c r="P27" s="20">
        <v>4</v>
      </c>
      <c r="Q27" s="20">
        <v>0</v>
      </c>
    </row>
    <row r="28" spans="2:17" ht="20.100000000000001" customHeight="1" thickBot="1" x14ac:dyDescent="0.25">
      <c r="B28" s="4" t="s">
        <v>235</v>
      </c>
      <c r="C28" s="20">
        <v>35</v>
      </c>
      <c r="D28" s="20">
        <v>24</v>
      </c>
      <c r="E28" s="20">
        <v>9</v>
      </c>
      <c r="F28" s="20">
        <v>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35</v>
      </c>
      <c r="N28" s="20">
        <v>24</v>
      </c>
      <c r="O28" s="20">
        <v>9</v>
      </c>
      <c r="P28" s="20">
        <v>2</v>
      </c>
      <c r="Q28" s="20">
        <v>0</v>
      </c>
    </row>
    <row r="29" spans="2:17" ht="20.100000000000001" customHeight="1" thickBot="1" x14ac:dyDescent="0.25">
      <c r="B29" s="4" t="s">
        <v>236</v>
      </c>
      <c r="C29" s="20">
        <v>38</v>
      </c>
      <c r="D29" s="20">
        <v>29</v>
      </c>
      <c r="E29" s="20">
        <v>8</v>
      </c>
      <c r="F29" s="20">
        <v>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38</v>
      </c>
      <c r="N29" s="20">
        <v>29</v>
      </c>
      <c r="O29" s="20">
        <v>8</v>
      </c>
      <c r="P29" s="20">
        <v>1</v>
      </c>
      <c r="Q29" s="20">
        <v>0</v>
      </c>
    </row>
    <row r="30" spans="2:17" ht="20.100000000000001" customHeight="1" thickBot="1" x14ac:dyDescent="0.25">
      <c r="B30" s="4" t="s">
        <v>237</v>
      </c>
      <c r="C30" s="20">
        <v>6</v>
      </c>
      <c r="D30" s="20">
        <v>2</v>
      </c>
      <c r="E30" s="20">
        <v>2</v>
      </c>
      <c r="F30" s="20">
        <v>2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6</v>
      </c>
      <c r="N30" s="20">
        <v>2</v>
      </c>
      <c r="O30" s="20">
        <v>2</v>
      </c>
      <c r="P30" s="20">
        <v>2</v>
      </c>
      <c r="Q30" s="20">
        <v>0</v>
      </c>
    </row>
    <row r="31" spans="2:17" ht="20.100000000000001" customHeight="1" thickBot="1" x14ac:dyDescent="0.25">
      <c r="B31" s="4" t="s">
        <v>238</v>
      </c>
      <c r="C31" s="20">
        <v>5</v>
      </c>
      <c r="D31" s="20">
        <v>3</v>
      </c>
      <c r="E31" s="20">
        <v>0</v>
      </c>
      <c r="F31" s="20">
        <v>2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5</v>
      </c>
      <c r="N31" s="20">
        <v>3</v>
      </c>
      <c r="O31" s="20">
        <v>0</v>
      </c>
      <c r="P31" s="20">
        <v>2</v>
      </c>
      <c r="Q31" s="20">
        <v>0</v>
      </c>
    </row>
    <row r="32" spans="2:17" ht="20.100000000000001" customHeight="1" thickBot="1" x14ac:dyDescent="0.25">
      <c r="B32" s="4" t="s">
        <v>239</v>
      </c>
      <c r="C32" s="20">
        <v>5</v>
      </c>
      <c r="D32" s="20">
        <v>3</v>
      </c>
      <c r="E32" s="20">
        <v>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5</v>
      </c>
      <c r="N32" s="20">
        <v>3</v>
      </c>
      <c r="O32" s="20">
        <v>2</v>
      </c>
      <c r="P32" s="20">
        <v>0</v>
      </c>
      <c r="Q32" s="20">
        <v>0</v>
      </c>
    </row>
    <row r="33" spans="2:17" ht="20.100000000000001" customHeight="1" thickBot="1" x14ac:dyDescent="0.25">
      <c r="B33" s="4" t="s">
        <v>240</v>
      </c>
      <c r="C33" s="20">
        <v>4</v>
      </c>
      <c r="D33" s="20">
        <v>3</v>
      </c>
      <c r="E33" s="20">
        <v>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4</v>
      </c>
      <c r="N33" s="20">
        <v>3</v>
      </c>
      <c r="O33" s="20">
        <v>1</v>
      </c>
      <c r="P33" s="20">
        <v>0</v>
      </c>
      <c r="Q33" s="20">
        <v>0</v>
      </c>
    </row>
    <row r="34" spans="2:17" ht="20.100000000000001" customHeight="1" thickBot="1" x14ac:dyDescent="0.25">
      <c r="B34" s="4" t="s">
        <v>241</v>
      </c>
      <c r="C34" s="20">
        <v>12</v>
      </c>
      <c r="D34" s="20">
        <v>5</v>
      </c>
      <c r="E34" s="20">
        <v>0</v>
      </c>
      <c r="F34" s="20">
        <v>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12</v>
      </c>
      <c r="N34" s="20">
        <v>5</v>
      </c>
      <c r="O34" s="20">
        <v>0</v>
      </c>
      <c r="P34" s="20">
        <v>7</v>
      </c>
      <c r="Q34" s="20">
        <v>0</v>
      </c>
    </row>
    <row r="35" spans="2:17" ht="20.100000000000001" customHeight="1" thickBot="1" x14ac:dyDescent="0.25">
      <c r="B35" s="4" t="s">
        <v>242</v>
      </c>
      <c r="C35" s="20">
        <v>2</v>
      </c>
      <c r="D35" s="20">
        <v>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2</v>
      </c>
      <c r="N35" s="20">
        <v>2</v>
      </c>
      <c r="O35" s="20">
        <v>0</v>
      </c>
      <c r="P35" s="20">
        <v>0</v>
      </c>
      <c r="Q35" s="20">
        <v>0</v>
      </c>
    </row>
    <row r="36" spans="2:17" ht="20.100000000000001" customHeight="1" thickBot="1" x14ac:dyDescent="0.25">
      <c r="B36" s="4" t="s">
        <v>243</v>
      </c>
      <c r="C36" s="20">
        <v>12</v>
      </c>
      <c r="D36" s="20">
        <v>10</v>
      </c>
      <c r="E36" s="20">
        <v>1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12</v>
      </c>
      <c r="N36" s="20">
        <v>10</v>
      </c>
      <c r="O36" s="20">
        <v>1</v>
      </c>
      <c r="P36" s="20">
        <v>1</v>
      </c>
      <c r="Q36" s="20">
        <v>0</v>
      </c>
    </row>
    <row r="37" spans="2:17" ht="20.100000000000001" customHeight="1" thickBot="1" x14ac:dyDescent="0.25">
      <c r="B37" s="4" t="s">
        <v>244</v>
      </c>
      <c r="C37" s="20">
        <v>85</v>
      </c>
      <c r="D37" s="20">
        <v>50</v>
      </c>
      <c r="E37" s="20">
        <v>25</v>
      </c>
      <c r="F37" s="20">
        <v>10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85</v>
      </c>
      <c r="N37" s="20">
        <v>50</v>
      </c>
      <c r="O37" s="20">
        <v>25</v>
      </c>
      <c r="P37" s="20">
        <v>10</v>
      </c>
      <c r="Q37" s="20">
        <v>0</v>
      </c>
    </row>
    <row r="38" spans="2:17" ht="20.100000000000001" customHeight="1" thickBot="1" x14ac:dyDescent="0.25">
      <c r="B38" s="4" t="s">
        <v>245</v>
      </c>
      <c r="C38" s="20">
        <v>15</v>
      </c>
      <c r="D38" s="20">
        <v>13</v>
      </c>
      <c r="E38" s="20">
        <v>1</v>
      </c>
      <c r="F38" s="20">
        <v>1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15</v>
      </c>
      <c r="N38" s="20">
        <v>13</v>
      </c>
      <c r="O38" s="20">
        <v>1</v>
      </c>
      <c r="P38" s="20">
        <v>1</v>
      </c>
      <c r="Q38" s="20">
        <v>0</v>
      </c>
    </row>
    <row r="39" spans="2:17" ht="20.100000000000001" customHeight="1" thickBot="1" x14ac:dyDescent="0.25">
      <c r="B39" s="4" t="s">
        <v>246</v>
      </c>
      <c r="C39" s="20">
        <v>39</v>
      </c>
      <c r="D39" s="20">
        <v>24</v>
      </c>
      <c r="E39" s="20">
        <v>12</v>
      </c>
      <c r="F39" s="20">
        <v>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39</v>
      </c>
      <c r="N39" s="20">
        <v>24</v>
      </c>
      <c r="O39" s="20">
        <v>12</v>
      </c>
      <c r="P39" s="20">
        <v>3</v>
      </c>
      <c r="Q39" s="20">
        <v>0</v>
      </c>
    </row>
    <row r="40" spans="2:17" ht="20.100000000000001" customHeight="1" thickBot="1" x14ac:dyDescent="0.25">
      <c r="B40" s="4" t="s">
        <v>247</v>
      </c>
      <c r="C40" s="20">
        <v>59</v>
      </c>
      <c r="D40" s="20">
        <v>33</v>
      </c>
      <c r="E40" s="20">
        <v>15</v>
      </c>
      <c r="F40" s="20">
        <v>9</v>
      </c>
      <c r="G40" s="20">
        <v>2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59</v>
      </c>
      <c r="N40" s="20">
        <v>33</v>
      </c>
      <c r="O40" s="20">
        <v>15</v>
      </c>
      <c r="P40" s="20">
        <v>9</v>
      </c>
      <c r="Q40" s="20">
        <v>2</v>
      </c>
    </row>
    <row r="41" spans="2:17" ht="20.100000000000001" customHeight="1" thickBot="1" x14ac:dyDescent="0.25">
      <c r="B41" s="4" t="s">
        <v>248</v>
      </c>
      <c r="C41" s="20">
        <v>231</v>
      </c>
      <c r="D41" s="20">
        <v>122</v>
      </c>
      <c r="E41" s="20">
        <v>47</v>
      </c>
      <c r="F41" s="20">
        <v>44</v>
      </c>
      <c r="G41" s="20">
        <v>18</v>
      </c>
      <c r="H41" s="20">
        <v>2</v>
      </c>
      <c r="I41" s="20">
        <v>0</v>
      </c>
      <c r="J41" s="20">
        <v>0</v>
      </c>
      <c r="K41" s="20">
        <v>2</v>
      </c>
      <c r="L41" s="20">
        <v>0</v>
      </c>
      <c r="M41" s="20">
        <v>233</v>
      </c>
      <c r="N41" s="20">
        <v>122</v>
      </c>
      <c r="O41" s="20">
        <v>47</v>
      </c>
      <c r="P41" s="20">
        <v>46</v>
      </c>
      <c r="Q41" s="20">
        <v>18</v>
      </c>
    </row>
    <row r="42" spans="2:17" ht="20.100000000000001" customHeight="1" thickBot="1" x14ac:dyDescent="0.25">
      <c r="B42" s="4" t="s">
        <v>249</v>
      </c>
      <c r="C42" s="20">
        <v>45</v>
      </c>
      <c r="D42" s="20">
        <v>24</v>
      </c>
      <c r="E42" s="20">
        <v>16</v>
      </c>
      <c r="F42" s="20">
        <v>3</v>
      </c>
      <c r="G42" s="20">
        <v>2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45</v>
      </c>
      <c r="N42" s="20">
        <v>24</v>
      </c>
      <c r="O42" s="20">
        <v>16</v>
      </c>
      <c r="P42" s="20">
        <v>3</v>
      </c>
      <c r="Q42" s="20">
        <v>2</v>
      </c>
    </row>
    <row r="43" spans="2:17" ht="20.100000000000001" customHeight="1" thickBot="1" x14ac:dyDescent="0.25">
      <c r="B43" s="4" t="s">
        <v>250</v>
      </c>
      <c r="C43" s="20">
        <v>89</v>
      </c>
      <c r="D43" s="20">
        <v>45</v>
      </c>
      <c r="E43" s="20">
        <v>41</v>
      </c>
      <c r="F43" s="20">
        <v>2</v>
      </c>
      <c r="G43" s="20">
        <v>1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89</v>
      </c>
      <c r="N43" s="20">
        <v>45</v>
      </c>
      <c r="O43" s="20">
        <v>41</v>
      </c>
      <c r="P43" s="20">
        <v>2</v>
      </c>
      <c r="Q43" s="20">
        <v>1</v>
      </c>
    </row>
    <row r="44" spans="2:17" ht="20.100000000000001" customHeight="1" thickBot="1" x14ac:dyDescent="0.25">
      <c r="B44" s="4" t="s">
        <v>251</v>
      </c>
      <c r="C44" s="20">
        <v>100</v>
      </c>
      <c r="D44" s="20">
        <v>59</v>
      </c>
      <c r="E44" s="20">
        <v>34</v>
      </c>
      <c r="F44" s="20">
        <v>4</v>
      </c>
      <c r="G44" s="20">
        <v>3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100</v>
      </c>
      <c r="N44" s="20">
        <v>59</v>
      </c>
      <c r="O44" s="20">
        <v>34</v>
      </c>
      <c r="P44" s="20">
        <v>4</v>
      </c>
      <c r="Q44" s="20">
        <v>3</v>
      </c>
    </row>
    <row r="45" spans="2:17" ht="20.100000000000001" customHeight="1" thickBot="1" x14ac:dyDescent="0.25">
      <c r="B45" s="4" t="s">
        <v>252</v>
      </c>
      <c r="C45" s="20">
        <v>330</v>
      </c>
      <c r="D45" s="20">
        <v>180</v>
      </c>
      <c r="E45" s="20">
        <v>123</v>
      </c>
      <c r="F45" s="20">
        <v>23</v>
      </c>
      <c r="G45" s="20">
        <v>4</v>
      </c>
      <c r="H45" s="20">
        <v>7</v>
      </c>
      <c r="I45" s="20">
        <v>4</v>
      </c>
      <c r="J45" s="20">
        <v>0</v>
      </c>
      <c r="K45" s="20">
        <v>3</v>
      </c>
      <c r="L45" s="20">
        <v>0</v>
      </c>
      <c r="M45" s="20">
        <v>337</v>
      </c>
      <c r="N45" s="20">
        <v>184</v>
      </c>
      <c r="O45" s="20">
        <v>123</v>
      </c>
      <c r="P45" s="20">
        <v>26</v>
      </c>
      <c r="Q45" s="20">
        <v>4</v>
      </c>
    </row>
    <row r="46" spans="2:17" ht="20.100000000000001" customHeight="1" thickBot="1" x14ac:dyDescent="0.25">
      <c r="B46" s="4" t="s">
        <v>253</v>
      </c>
      <c r="C46" s="20">
        <v>83</v>
      </c>
      <c r="D46" s="20">
        <v>42</v>
      </c>
      <c r="E46" s="20">
        <v>38</v>
      </c>
      <c r="F46" s="20">
        <v>3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83</v>
      </c>
      <c r="N46" s="20">
        <v>42</v>
      </c>
      <c r="O46" s="20">
        <v>38</v>
      </c>
      <c r="P46" s="20">
        <v>3</v>
      </c>
      <c r="Q46" s="20">
        <v>0</v>
      </c>
    </row>
    <row r="47" spans="2:17" ht="20.100000000000001" customHeight="1" thickBot="1" x14ac:dyDescent="0.25">
      <c r="B47" s="4" t="s">
        <v>254</v>
      </c>
      <c r="C47" s="20">
        <v>401</v>
      </c>
      <c r="D47" s="20">
        <v>250</v>
      </c>
      <c r="E47" s="20">
        <v>93</v>
      </c>
      <c r="F47" s="20">
        <v>48</v>
      </c>
      <c r="G47" s="20">
        <v>10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401</v>
      </c>
      <c r="N47" s="20">
        <v>250</v>
      </c>
      <c r="O47" s="20">
        <v>93</v>
      </c>
      <c r="P47" s="20">
        <v>48</v>
      </c>
      <c r="Q47" s="20">
        <v>10</v>
      </c>
    </row>
    <row r="48" spans="2:17" ht="20.100000000000001" customHeight="1" thickBot="1" x14ac:dyDescent="0.25">
      <c r="B48" s="4" t="s">
        <v>255</v>
      </c>
      <c r="C48" s="20">
        <v>73</v>
      </c>
      <c r="D48" s="20">
        <v>63</v>
      </c>
      <c r="E48" s="20">
        <v>2</v>
      </c>
      <c r="F48" s="20">
        <v>8</v>
      </c>
      <c r="G48" s="20">
        <v>0</v>
      </c>
      <c r="H48" s="20">
        <v>2</v>
      </c>
      <c r="I48" s="20">
        <v>1</v>
      </c>
      <c r="J48" s="20">
        <v>0</v>
      </c>
      <c r="K48" s="20">
        <v>1</v>
      </c>
      <c r="L48" s="20">
        <v>0</v>
      </c>
      <c r="M48" s="20">
        <v>75</v>
      </c>
      <c r="N48" s="20">
        <v>64</v>
      </c>
      <c r="O48" s="20">
        <v>2</v>
      </c>
      <c r="P48" s="20">
        <v>9</v>
      </c>
      <c r="Q48" s="20">
        <v>0</v>
      </c>
    </row>
    <row r="49" spans="2:17" ht="20.100000000000001" customHeight="1" thickBot="1" x14ac:dyDescent="0.25">
      <c r="B49" s="4" t="s">
        <v>256</v>
      </c>
      <c r="C49" s="20">
        <v>33</v>
      </c>
      <c r="D49" s="20">
        <v>28</v>
      </c>
      <c r="E49" s="20">
        <v>2</v>
      </c>
      <c r="F49" s="20">
        <v>3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33</v>
      </c>
      <c r="N49" s="20">
        <v>28</v>
      </c>
      <c r="O49" s="20">
        <v>2</v>
      </c>
      <c r="P49" s="20">
        <v>3</v>
      </c>
      <c r="Q49" s="20">
        <v>0</v>
      </c>
    </row>
    <row r="50" spans="2:17" ht="20.100000000000001" customHeight="1" thickBot="1" x14ac:dyDescent="0.25">
      <c r="B50" s="4" t="s">
        <v>257</v>
      </c>
      <c r="C50" s="20">
        <v>63</v>
      </c>
      <c r="D50" s="20">
        <v>47</v>
      </c>
      <c r="E50" s="20">
        <v>9</v>
      </c>
      <c r="F50" s="20">
        <v>7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63</v>
      </c>
      <c r="N50" s="20">
        <v>47</v>
      </c>
      <c r="O50" s="20">
        <v>9</v>
      </c>
      <c r="P50" s="20">
        <v>7</v>
      </c>
      <c r="Q50" s="20">
        <v>0</v>
      </c>
    </row>
    <row r="51" spans="2:17" ht="20.100000000000001" customHeight="1" thickBot="1" x14ac:dyDescent="0.25">
      <c r="B51" s="4" t="s">
        <v>258</v>
      </c>
      <c r="C51" s="20">
        <v>10</v>
      </c>
      <c r="D51" s="20">
        <v>6</v>
      </c>
      <c r="E51" s="20">
        <v>0</v>
      </c>
      <c r="F51" s="20">
        <v>4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10</v>
      </c>
      <c r="N51" s="20">
        <v>6</v>
      </c>
      <c r="O51" s="20">
        <v>0</v>
      </c>
      <c r="P51" s="20">
        <v>4</v>
      </c>
      <c r="Q51" s="20">
        <v>0</v>
      </c>
    </row>
    <row r="52" spans="2:17" ht="20.100000000000001" customHeight="1" thickBot="1" x14ac:dyDescent="0.25">
      <c r="B52" s="4" t="s">
        <v>259</v>
      </c>
      <c r="C52" s="20">
        <v>22</v>
      </c>
      <c r="D52" s="20">
        <v>16</v>
      </c>
      <c r="E52" s="20">
        <v>3</v>
      </c>
      <c r="F52" s="20">
        <v>2</v>
      </c>
      <c r="G52" s="20">
        <v>1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22</v>
      </c>
      <c r="N52" s="20">
        <v>16</v>
      </c>
      <c r="O52" s="20">
        <v>3</v>
      </c>
      <c r="P52" s="20">
        <v>2</v>
      </c>
      <c r="Q52" s="20">
        <v>1</v>
      </c>
    </row>
    <row r="53" spans="2:17" ht="20.100000000000001" customHeight="1" thickBot="1" x14ac:dyDescent="0.25">
      <c r="B53" s="4" t="s">
        <v>260</v>
      </c>
      <c r="C53" s="20">
        <v>110</v>
      </c>
      <c r="D53" s="20">
        <v>79</v>
      </c>
      <c r="E53" s="20">
        <v>28</v>
      </c>
      <c r="F53" s="20">
        <v>3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110</v>
      </c>
      <c r="N53" s="20">
        <v>79</v>
      </c>
      <c r="O53" s="20">
        <v>28</v>
      </c>
      <c r="P53" s="20">
        <v>3</v>
      </c>
      <c r="Q53" s="20">
        <v>0</v>
      </c>
    </row>
    <row r="54" spans="2:17" ht="20.100000000000001" customHeight="1" thickBot="1" x14ac:dyDescent="0.25">
      <c r="B54" s="4" t="s">
        <v>261</v>
      </c>
      <c r="C54" s="20">
        <v>277</v>
      </c>
      <c r="D54" s="20">
        <v>125</v>
      </c>
      <c r="E54" s="20">
        <v>88</v>
      </c>
      <c r="F54" s="20">
        <v>48</v>
      </c>
      <c r="G54" s="20">
        <v>16</v>
      </c>
      <c r="H54" s="20">
        <v>1</v>
      </c>
      <c r="I54" s="20">
        <v>1</v>
      </c>
      <c r="J54" s="20">
        <v>0</v>
      </c>
      <c r="K54" s="20">
        <v>0</v>
      </c>
      <c r="L54" s="20">
        <v>0</v>
      </c>
      <c r="M54" s="20">
        <v>278</v>
      </c>
      <c r="N54" s="20">
        <v>126</v>
      </c>
      <c r="O54" s="20">
        <v>88</v>
      </c>
      <c r="P54" s="20">
        <v>48</v>
      </c>
      <c r="Q54" s="20">
        <v>16</v>
      </c>
    </row>
    <row r="55" spans="2:17" ht="20.100000000000001" customHeight="1" thickBot="1" x14ac:dyDescent="0.25">
      <c r="B55" s="4" t="s">
        <v>262</v>
      </c>
      <c r="C55" s="20">
        <v>363</v>
      </c>
      <c r="D55" s="20">
        <v>195</v>
      </c>
      <c r="E55" s="20">
        <v>159</v>
      </c>
      <c r="F55" s="20">
        <v>7</v>
      </c>
      <c r="G55" s="20">
        <v>2</v>
      </c>
      <c r="H55" s="20">
        <v>2</v>
      </c>
      <c r="I55" s="20">
        <v>1</v>
      </c>
      <c r="J55" s="20">
        <v>1</v>
      </c>
      <c r="K55" s="20">
        <v>0</v>
      </c>
      <c r="L55" s="20">
        <v>0</v>
      </c>
      <c r="M55" s="20">
        <v>365</v>
      </c>
      <c r="N55" s="20">
        <v>196</v>
      </c>
      <c r="O55" s="20">
        <v>160</v>
      </c>
      <c r="P55" s="20">
        <v>7</v>
      </c>
      <c r="Q55" s="20">
        <v>2</v>
      </c>
    </row>
    <row r="56" spans="2:17" ht="20.100000000000001" customHeight="1" thickBot="1" x14ac:dyDescent="0.25">
      <c r="B56" s="4" t="s">
        <v>263</v>
      </c>
      <c r="C56" s="20">
        <v>39</v>
      </c>
      <c r="D56" s="20">
        <v>22</v>
      </c>
      <c r="E56" s="20">
        <v>14</v>
      </c>
      <c r="F56" s="20">
        <v>3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39</v>
      </c>
      <c r="N56" s="20">
        <v>22</v>
      </c>
      <c r="O56" s="20">
        <v>14</v>
      </c>
      <c r="P56" s="20">
        <v>3</v>
      </c>
      <c r="Q56" s="20">
        <v>0</v>
      </c>
    </row>
    <row r="57" spans="2:17" ht="20.100000000000001" customHeight="1" thickBot="1" x14ac:dyDescent="0.25">
      <c r="B57" s="4" t="s">
        <v>264</v>
      </c>
      <c r="C57" s="20">
        <v>36</v>
      </c>
      <c r="D57" s="20">
        <v>21</v>
      </c>
      <c r="E57" s="20">
        <v>8</v>
      </c>
      <c r="F57" s="20">
        <v>6</v>
      </c>
      <c r="G57" s="20">
        <v>1</v>
      </c>
      <c r="H57" s="20">
        <v>1</v>
      </c>
      <c r="I57" s="20">
        <v>1</v>
      </c>
      <c r="J57" s="20">
        <v>0</v>
      </c>
      <c r="K57" s="20">
        <v>0</v>
      </c>
      <c r="L57" s="20">
        <v>0</v>
      </c>
      <c r="M57" s="20">
        <v>37</v>
      </c>
      <c r="N57" s="20">
        <v>22</v>
      </c>
      <c r="O57" s="20">
        <v>8</v>
      </c>
      <c r="P57" s="20">
        <v>6</v>
      </c>
      <c r="Q57" s="20">
        <v>1</v>
      </c>
    </row>
    <row r="58" spans="2:17" ht="20.100000000000001" customHeight="1" thickBot="1" x14ac:dyDescent="0.25">
      <c r="B58" s="4" t="s">
        <v>265</v>
      </c>
      <c r="C58" s="20">
        <v>62</v>
      </c>
      <c r="D58" s="20">
        <v>31</v>
      </c>
      <c r="E58" s="20">
        <v>30</v>
      </c>
      <c r="F58" s="20">
        <v>1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62</v>
      </c>
      <c r="N58" s="20">
        <v>31</v>
      </c>
      <c r="O58" s="20">
        <v>30</v>
      </c>
      <c r="P58" s="20">
        <v>1</v>
      </c>
      <c r="Q58" s="20">
        <v>0</v>
      </c>
    </row>
    <row r="59" spans="2:17" ht="20.100000000000001" customHeight="1" thickBot="1" x14ac:dyDescent="0.25">
      <c r="B59" s="4" t="s">
        <v>266</v>
      </c>
      <c r="C59" s="20">
        <v>160</v>
      </c>
      <c r="D59" s="20">
        <v>105</v>
      </c>
      <c r="E59" s="20">
        <v>40</v>
      </c>
      <c r="F59" s="20">
        <v>12</v>
      </c>
      <c r="G59" s="20">
        <v>3</v>
      </c>
      <c r="H59" s="20">
        <v>3</v>
      </c>
      <c r="I59" s="20">
        <v>2</v>
      </c>
      <c r="J59" s="20">
        <v>1</v>
      </c>
      <c r="K59" s="20">
        <v>0</v>
      </c>
      <c r="L59" s="20">
        <v>0</v>
      </c>
      <c r="M59" s="20">
        <v>163</v>
      </c>
      <c r="N59" s="20">
        <v>107</v>
      </c>
      <c r="O59" s="20">
        <v>41</v>
      </c>
      <c r="P59" s="20">
        <v>12</v>
      </c>
      <c r="Q59" s="20">
        <v>3</v>
      </c>
    </row>
    <row r="60" spans="2:17" ht="20.100000000000001" customHeight="1" thickBot="1" x14ac:dyDescent="0.25">
      <c r="B60" s="4" t="s">
        <v>267</v>
      </c>
      <c r="C60" s="20">
        <v>45</v>
      </c>
      <c r="D60" s="20">
        <v>26</v>
      </c>
      <c r="E60" s="20">
        <v>19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45</v>
      </c>
      <c r="N60" s="20">
        <v>26</v>
      </c>
      <c r="O60" s="20">
        <v>19</v>
      </c>
      <c r="P60" s="20">
        <v>0</v>
      </c>
      <c r="Q60" s="20">
        <v>0</v>
      </c>
    </row>
    <row r="61" spans="2:17" ht="20.100000000000001" customHeight="1" thickBot="1" x14ac:dyDescent="0.25">
      <c r="B61" s="7" t="s">
        <v>22</v>
      </c>
      <c r="C61" s="9">
        <v>5297</v>
      </c>
      <c r="D61" s="9">
        <v>3346</v>
      </c>
      <c r="E61" s="9">
        <v>1375</v>
      </c>
      <c r="F61" s="9">
        <v>473</v>
      </c>
      <c r="G61" s="9">
        <v>103</v>
      </c>
      <c r="H61" s="9">
        <v>40</v>
      </c>
      <c r="I61" s="9">
        <v>27</v>
      </c>
      <c r="J61" s="9">
        <v>7</v>
      </c>
      <c r="K61" s="9">
        <v>6</v>
      </c>
      <c r="L61" s="9">
        <v>0</v>
      </c>
      <c r="M61" s="9">
        <v>5337</v>
      </c>
      <c r="N61" s="9">
        <v>3373</v>
      </c>
      <c r="O61" s="9">
        <v>1382</v>
      </c>
      <c r="P61" s="9">
        <v>479</v>
      </c>
      <c r="Q61" s="9">
        <v>103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42"/>
    <col min="8" max="8" width="11" style="43"/>
    <col min="9" max="9" width="11" style="42"/>
    <col min="19" max="19" width="12.625" customWidth="1"/>
  </cols>
  <sheetData>
    <row r="9" spans="2:8" ht="78" customHeight="1" x14ac:dyDescent="0.2">
      <c r="B9" s="26"/>
      <c r="C9" s="23" t="s">
        <v>136</v>
      </c>
      <c r="D9" s="23" t="s">
        <v>137</v>
      </c>
      <c r="E9" s="27" t="s">
        <v>138</v>
      </c>
    </row>
    <row r="10" spans="2:8" ht="20.100000000000001" customHeight="1" thickBot="1" x14ac:dyDescent="0.25">
      <c r="B10" s="3" t="s">
        <v>218</v>
      </c>
      <c r="C10" s="41">
        <f>IF('Personas Enjuiciadas'!D11+'Personas Enjuiciadas'!E11+'Personas Enjuiciadas'!I11+'Personas Enjuiciadas'!J11&gt;0,('Personas Enjuiciadas'!D11+'Personas Enjuiciadas'!E11+'Personas Enjuiciadas'!I11+'Personas Enjuiciadas'!J11)/'Personas Enjuiciadas'!M11,"-")</f>
        <v>0.94155844155844159</v>
      </c>
      <c r="D10" s="64">
        <f>IF(AND('Personas Enjuiciadas'!D11+'Personas Enjuiciadas'!I11&gt;0,'Personas Enjuiciadas'!N11+'Personas Enjuiciadas'!P11&gt;0),('Personas Enjuiciadas'!D11+'Personas Enjuiciadas'!I11)/('Personas Enjuiciadas'!N11+'Personas Enjuiciadas'!P11),"-")</f>
        <v>0.89156626506024095</v>
      </c>
      <c r="E10" s="64">
        <f>IF(AND('Personas Enjuiciadas'!E11+'Personas Enjuiciadas'!J11&gt;0,'Personas Enjuiciadas'!O11+'Personas Enjuiciadas'!Q11&gt;0),('Personas Enjuiciadas'!E11+'Personas Enjuiciadas'!J11)/('Personas Enjuiciadas'!O11+'Personas Enjuiciadas'!Q11),"-")</f>
        <v>1</v>
      </c>
      <c r="H10" s="44"/>
    </row>
    <row r="11" spans="2:8" ht="20.100000000000001" customHeight="1" thickBot="1" x14ac:dyDescent="0.25">
      <c r="B11" s="4" t="s">
        <v>219</v>
      </c>
      <c r="C11" s="41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0.90099009900990101</v>
      </c>
      <c r="D11" s="64">
        <f>IF(AND('Personas Enjuiciadas'!D12+'Personas Enjuiciadas'!I12&gt;0,'Personas Enjuiciadas'!N12+'Personas Enjuiciadas'!P12&gt;0),('Personas Enjuiciadas'!D12+'Personas Enjuiciadas'!I12)/('Personas Enjuiciadas'!N12+'Personas Enjuiciadas'!P12),"-")</f>
        <v>0.8938547486033519</v>
      </c>
      <c r="E11" s="64">
        <f>IF(AND('Personas Enjuiciadas'!E12+'Personas Enjuiciadas'!J12&gt;0,'Personas Enjuiciadas'!O12+'Personas Enjuiciadas'!Q12&gt;0),('Personas Enjuiciadas'!E12+'Personas Enjuiciadas'!J12)/('Personas Enjuiciadas'!O12+'Personas Enjuiciadas'!Q12),"-")</f>
        <v>0.95652173913043481</v>
      </c>
      <c r="H11" s="44"/>
    </row>
    <row r="12" spans="2:8" ht="20.100000000000001" customHeight="1" thickBot="1" x14ac:dyDescent="0.25">
      <c r="B12" s="4" t="s">
        <v>220</v>
      </c>
      <c r="C12" s="41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0.97959183673469385</v>
      </c>
      <c r="D12" s="64">
        <f>IF(AND('Personas Enjuiciadas'!D13+'Personas Enjuiciadas'!I13&gt;0,'Personas Enjuiciadas'!N13+'Personas Enjuiciadas'!P13&gt;0),('Personas Enjuiciadas'!D13+'Personas Enjuiciadas'!I13)/('Personas Enjuiciadas'!N13+'Personas Enjuiciadas'!P13),"-")</f>
        <v>0.97777777777777775</v>
      </c>
      <c r="E12" s="64">
        <f>IF(AND('Personas Enjuiciadas'!E13+'Personas Enjuiciadas'!J13&gt;0,'Personas Enjuiciadas'!O13+'Personas Enjuiciadas'!Q13&gt;0),('Personas Enjuiciadas'!E13+'Personas Enjuiciadas'!J13)/('Personas Enjuiciadas'!O13+'Personas Enjuiciadas'!Q13),"-")</f>
        <v>1</v>
      </c>
      <c r="H12" s="44"/>
    </row>
    <row r="13" spans="2:8" ht="20.100000000000001" customHeight="1" thickBot="1" x14ac:dyDescent="0.25">
      <c r="B13" s="4" t="s">
        <v>221</v>
      </c>
      <c r="C13" s="41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0.96019900497512434</v>
      </c>
      <c r="D13" s="64">
        <f>IF(AND('Personas Enjuiciadas'!D14+'Personas Enjuiciadas'!I14&gt;0,'Personas Enjuiciadas'!N14+'Personas Enjuiciadas'!P14&gt;0),('Personas Enjuiciadas'!D14+'Personas Enjuiciadas'!I14)/('Personas Enjuiciadas'!N14+'Personas Enjuiciadas'!P14),"-")</f>
        <v>0.9550561797752809</v>
      </c>
      <c r="E13" s="64">
        <f>IF(AND('Personas Enjuiciadas'!E14+'Personas Enjuiciadas'!J14&gt;0,'Personas Enjuiciadas'!O14+'Personas Enjuiciadas'!Q14&gt;0),('Personas Enjuiciadas'!E14+'Personas Enjuiciadas'!J14)/('Personas Enjuiciadas'!O14+'Personas Enjuiciadas'!Q14),"-")</f>
        <v>1</v>
      </c>
      <c r="H13" s="44"/>
    </row>
    <row r="14" spans="2:8" ht="20.100000000000001" customHeight="1" thickBot="1" x14ac:dyDescent="0.25">
      <c r="B14" s="4" t="s">
        <v>222</v>
      </c>
      <c r="C14" s="41">
        <f>IF('Personas Enjuiciadas'!D15+'Personas Enjuiciadas'!E15+'Personas Enjuiciadas'!I15+'Personas Enjuiciadas'!J15&gt;0,('Personas Enjuiciadas'!D15+'Personas Enjuiciadas'!E15+'Personas Enjuiciadas'!I15+'Personas Enjuiciadas'!J15)/'Personas Enjuiciadas'!M15,"-")</f>
        <v>0.95683453237410077</v>
      </c>
      <c r="D14" s="64">
        <f>IF(AND('Personas Enjuiciadas'!D15+'Personas Enjuiciadas'!I15&gt;0,'Personas Enjuiciadas'!N15+'Personas Enjuiciadas'!P15&gt;0),('Personas Enjuiciadas'!D15+'Personas Enjuiciadas'!I15)/('Personas Enjuiciadas'!N15+'Personas Enjuiciadas'!P15),"-")</f>
        <v>0.95370370370370372</v>
      </c>
      <c r="E14" s="64">
        <f>IF(AND('Personas Enjuiciadas'!E15+'Personas Enjuiciadas'!J15&gt;0,'Personas Enjuiciadas'!O15+'Personas Enjuiciadas'!Q15&gt;0),('Personas Enjuiciadas'!E15+'Personas Enjuiciadas'!J15)/('Personas Enjuiciadas'!O15+'Personas Enjuiciadas'!Q15),"-")</f>
        <v>0.967741935483871</v>
      </c>
      <c r="H14" s="44"/>
    </row>
    <row r="15" spans="2:8" ht="20.100000000000001" customHeight="1" thickBot="1" x14ac:dyDescent="0.25">
      <c r="B15" s="4" t="s">
        <v>223</v>
      </c>
      <c r="C15" s="41">
        <f>IF('Personas Enjuiciadas'!D16+'Personas Enjuiciadas'!E16+'Personas Enjuiciadas'!I16+'Personas Enjuiciadas'!J16&gt;0,('Personas Enjuiciadas'!D16+'Personas Enjuiciadas'!E16+'Personas Enjuiciadas'!I16+'Personas Enjuiciadas'!J16)/'Personas Enjuiciadas'!M16,"-")</f>
        <v>0.96907216494845361</v>
      </c>
      <c r="D15" s="64">
        <f>IF(AND('Personas Enjuiciadas'!D16+'Personas Enjuiciadas'!I16&gt;0,'Personas Enjuiciadas'!N16+'Personas Enjuiciadas'!P16&gt;0),('Personas Enjuiciadas'!D16+'Personas Enjuiciadas'!I16)/('Personas Enjuiciadas'!N16+'Personas Enjuiciadas'!P16),"-")</f>
        <v>0.96808510638297873</v>
      </c>
      <c r="E15" s="64">
        <f>IF(AND('Personas Enjuiciadas'!E16+'Personas Enjuiciadas'!J16&gt;0,'Personas Enjuiciadas'!O16+'Personas Enjuiciadas'!Q16&gt;0),('Personas Enjuiciadas'!E16+'Personas Enjuiciadas'!J16)/('Personas Enjuiciadas'!O16+'Personas Enjuiciadas'!Q16),"-")</f>
        <v>1</v>
      </c>
      <c r="H15" s="44"/>
    </row>
    <row r="16" spans="2:8" ht="20.100000000000001" customHeight="1" thickBot="1" x14ac:dyDescent="0.25">
      <c r="B16" s="4" t="s">
        <v>224</v>
      </c>
      <c r="C16" s="41">
        <f>IF('Personas Enjuiciadas'!D17+'Personas Enjuiciadas'!E17+'Personas Enjuiciadas'!I17+'Personas Enjuiciadas'!J17&gt;0,('Personas Enjuiciadas'!D17+'Personas Enjuiciadas'!E17+'Personas Enjuiciadas'!I17+'Personas Enjuiciadas'!J17)/'Personas Enjuiciadas'!M17,"-")</f>
        <v>0.80628272251308897</v>
      </c>
      <c r="D16" s="64">
        <f>IF(AND('Personas Enjuiciadas'!D17+'Personas Enjuiciadas'!I17&gt;0,'Personas Enjuiciadas'!N17+'Personas Enjuiciadas'!P17&gt;0),('Personas Enjuiciadas'!D17+'Personas Enjuiciadas'!I17)/('Personas Enjuiciadas'!N17+'Personas Enjuiciadas'!P17),"-")</f>
        <v>0.77037037037037037</v>
      </c>
      <c r="E16" s="64">
        <f>IF(AND('Personas Enjuiciadas'!E17+'Personas Enjuiciadas'!J17&gt;0,'Personas Enjuiciadas'!O17+'Personas Enjuiciadas'!Q17&gt;0),('Personas Enjuiciadas'!E17+'Personas Enjuiciadas'!J17)/('Personas Enjuiciadas'!O17+'Personas Enjuiciadas'!Q17),"-")</f>
        <v>0.8928571428571429</v>
      </c>
      <c r="H16" s="44"/>
    </row>
    <row r="17" spans="2:8" ht="20.100000000000001" customHeight="1" thickBot="1" x14ac:dyDescent="0.25">
      <c r="B17" s="4" t="s">
        <v>225</v>
      </c>
      <c r="C17" s="41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0.72625698324022347</v>
      </c>
      <c r="D17" s="64">
        <f>IF(AND('Personas Enjuiciadas'!D18+'Personas Enjuiciadas'!I18&gt;0,'Personas Enjuiciadas'!N18+'Personas Enjuiciadas'!P18&gt;0),('Personas Enjuiciadas'!D18+'Personas Enjuiciadas'!I18)/('Personas Enjuiciadas'!N18+'Personas Enjuiciadas'!P18),"-")</f>
        <v>0.73652694610778446</v>
      </c>
      <c r="E17" s="64">
        <f>IF(AND('Personas Enjuiciadas'!E18+'Personas Enjuiciadas'!J18&gt;0,'Personas Enjuiciadas'!O18+'Personas Enjuiciadas'!Q18&gt;0),('Personas Enjuiciadas'!E18+'Personas Enjuiciadas'!J18)/('Personas Enjuiciadas'!O18+'Personas Enjuiciadas'!Q18),"-")</f>
        <v>0.58333333333333337</v>
      </c>
      <c r="H17" s="44"/>
    </row>
    <row r="18" spans="2:8" ht="20.100000000000001" customHeight="1" thickBot="1" x14ac:dyDescent="0.25">
      <c r="B18" s="4" t="s">
        <v>226</v>
      </c>
      <c r="C18" s="41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1</v>
      </c>
      <c r="D18" s="64">
        <f>IF(AND('Personas Enjuiciadas'!D19+'Personas Enjuiciadas'!I19&gt;0,'Personas Enjuiciadas'!N19+'Personas Enjuiciadas'!P19&gt;0),('Personas Enjuiciadas'!D19+'Personas Enjuiciadas'!I19)/('Personas Enjuiciadas'!N19+'Personas Enjuiciadas'!P19),"-")</f>
        <v>1</v>
      </c>
      <c r="E18" s="64">
        <f>IF(AND('Personas Enjuiciadas'!E19+'Personas Enjuiciadas'!J19&gt;0,'Personas Enjuiciadas'!O19+'Personas Enjuiciadas'!Q19&gt;0),('Personas Enjuiciadas'!E19+'Personas Enjuiciadas'!J19)/('Personas Enjuiciadas'!O19+'Personas Enjuiciadas'!Q19),"-")</f>
        <v>1</v>
      </c>
      <c r="H18" s="44"/>
    </row>
    <row r="19" spans="2:8" ht="20.100000000000001" customHeight="1" thickBot="1" x14ac:dyDescent="0.25">
      <c r="B19" s="4" t="s">
        <v>227</v>
      </c>
      <c r="C19" s="41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1</v>
      </c>
      <c r="D19" s="64">
        <f>IF(AND('Personas Enjuiciadas'!D20+'Personas Enjuiciadas'!I20&gt;0,'Personas Enjuiciadas'!N20+'Personas Enjuiciadas'!P20&gt;0),('Personas Enjuiciadas'!D20+'Personas Enjuiciadas'!I20)/('Personas Enjuiciadas'!N20+'Personas Enjuiciadas'!P20),"-")</f>
        <v>1</v>
      </c>
      <c r="E19" s="64">
        <f>IF(AND('Personas Enjuiciadas'!E20+'Personas Enjuiciadas'!J20&gt;0,'Personas Enjuiciadas'!O20+'Personas Enjuiciadas'!Q20&gt;0),('Personas Enjuiciadas'!E20+'Personas Enjuiciadas'!J20)/('Personas Enjuiciadas'!O20+'Personas Enjuiciadas'!Q20),"-")</f>
        <v>1</v>
      </c>
      <c r="H19" s="44"/>
    </row>
    <row r="20" spans="2:8" ht="20.100000000000001" customHeight="1" thickBot="1" x14ac:dyDescent="0.25">
      <c r="B20" s="4" t="s">
        <v>228</v>
      </c>
      <c r="C20" s="41">
        <f>IF('Personas Enjuiciadas'!D21+'Personas Enjuiciadas'!E21+'Personas Enjuiciadas'!I21+'Personas Enjuiciadas'!J21&gt;0,('Personas Enjuiciadas'!D21+'Personas Enjuiciadas'!E21+'Personas Enjuiciadas'!I21+'Personas Enjuiciadas'!J21)/'Personas Enjuiciadas'!M21,"-")</f>
        <v>0.92929292929292928</v>
      </c>
      <c r="D20" s="64">
        <f>IF(AND('Personas Enjuiciadas'!D21+'Personas Enjuiciadas'!I21&gt;0,'Personas Enjuiciadas'!N21+'Personas Enjuiciadas'!P21&gt;0),('Personas Enjuiciadas'!D21+'Personas Enjuiciadas'!I21)/('Personas Enjuiciadas'!N21+'Personas Enjuiciadas'!P21),"-")</f>
        <v>0.89655172413793105</v>
      </c>
      <c r="E20" s="64">
        <f>IF(AND('Personas Enjuiciadas'!E21+'Personas Enjuiciadas'!J21&gt;0,'Personas Enjuiciadas'!O21+'Personas Enjuiciadas'!Q21&gt;0),('Personas Enjuiciadas'!E21+'Personas Enjuiciadas'!J21)/('Personas Enjuiciadas'!O21+'Personas Enjuiciadas'!Q21),"-")</f>
        <v>0.97560975609756095</v>
      </c>
      <c r="H20" s="44"/>
    </row>
    <row r="21" spans="2:8" ht="20.100000000000001" customHeight="1" thickBot="1" x14ac:dyDescent="0.25">
      <c r="B21" s="4" t="s">
        <v>229</v>
      </c>
      <c r="C21" s="41">
        <f>IF('Personas Enjuiciadas'!D22+'Personas Enjuiciadas'!E22+'Personas Enjuiciadas'!I22+'Personas Enjuiciadas'!J22&gt;0,('Personas Enjuiciadas'!D22+'Personas Enjuiciadas'!E22+'Personas Enjuiciadas'!I22+'Personas Enjuiciadas'!J22)/'Personas Enjuiciadas'!M22,"-")</f>
        <v>0.89523809523809528</v>
      </c>
      <c r="D21" s="64">
        <f>IF(AND('Personas Enjuiciadas'!D22+'Personas Enjuiciadas'!I22&gt;0,'Personas Enjuiciadas'!N22+'Personas Enjuiciadas'!P22&gt;0),('Personas Enjuiciadas'!D22+'Personas Enjuiciadas'!I22)/('Personas Enjuiciadas'!N22+'Personas Enjuiciadas'!P22),"-")</f>
        <v>0.86904761904761907</v>
      </c>
      <c r="E21" s="64">
        <f>IF(AND('Personas Enjuiciadas'!E22+'Personas Enjuiciadas'!J22&gt;0,'Personas Enjuiciadas'!O22+'Personas Enjuiciadas'!Q22&gt;0),('Personas Enjuiciadas'!E22+'Personas Enjuiciadas'!J22)/('Personas Enjuiciadas'!O22+'Personas Enjuiciadas'!Q22),"-")</f>
        <v>1</v>
      </c>
      <c r="H21" s="44"/>
    </row>
    <row r="22" spans="2:8" ht="20.100000000000001" customHeight="1" thickBot="1" x14ac:dyDescent="0.25">
      <c r="B22" s="4" t="s">
        <v>230</v>
      </c>
      <c r="C22" s="41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0.91496598639455784</v>
      </c>
      <c r="D22" s="64">
        <f>IF(AND('Personas Enjuiciadas'!D23+'Personas Enjuiciadas'!I23&gt;0,'Personas Enjuiciadas'!N23+'Personas Enjuiciadas'!P23&gt;0),('Personas Enjuiciadas'!D23+'Personas Enjuiciadas'!I23)/('Personas Enjuiciadas'!N23+'Personas Enjuiciadas'!P23),"-")</f>
        <v>0.94117647058823528</v>
      </c>
      <c r="E22" s="64">
        <f>IF(AND('Personas Enjuiciadas'!E23+'Personas Enjuiciadas'!J23&gt;0,'Personas Enjuiciadas'!O23+'Personas Enjuiciadas'!Q23&gt;0),('Personas Enjuiciadas'!E23+'Personas Enjuiciadas'!J23)/('Personas Enjuiciadas'!O23+'Personas Enjuiciadas'!Q23),"-")</f>
        <v>0.86915887850467288</v>
      </c>
      <c r="H22" s="44"/>
    </row>
    <row r="23" spans="2:8" ht="20.100000000000001" customHeight="1" thickBot="1" x14ac:dyDescent="0.25">
      <c r="B23" s="4" t="s">
        <v>231</v>
      </c>
      <c r="C23" s="41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0.92307692307692313</v>
      </c>
      <c r="D23" s="64">
        <f>IF(AND('Personas Enjuiciadas'!D24+'Personas Enjuiciadas'!I24&gt;0,'Personas Enjuiciadas'!N24+'Personas Enjuiciadas'!P24&gt;0),('Personas Enjuiciadas'!D24+'Personas Enjuiciadas'!I24)/('Personas Enjuiciadas'!N24+'Personas Enjuiciadas'!P24),"-")</f>
        <v>0.92203389830508475</v>
      </c>
      <c r="E23" s="64">
        <f>IF(AND('Personas Enjuiciadas'!E24+'Personas Enjuiciadas'!J24&gt;0,'Personas Enjuiciadas'!O24+'Personas Enjuiciadas'!Q24&gt;0),('Personas Enjuiciadas'!E24+'Personas Enjuiciadas'!J24)/('Personas Enjuiciadas'!O24+'Personas Enjuiciadas'!Q24),"-")</f>
        <v>0.9285714285714286</v>
      </c>
      <c r="H23" s="44"/>
    </row>
    <row r="24" spans="2:8" ht="20.100000000000001" customHeight="1" thickBot="1" x14ac:dyDescent="0.25">
      <c r="B24" s="4" t="s">
        <v>232</v>
      </c>
      <c r="C24" s="41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0.872</v>
      </c>
      <c r="D24" s="64">
        <f>IF(AND('Personas Enjuiciadas'!D25+'Personas Enjuiciadas'!I25&gt;0,'Personas Enjuiciadas'!N25+'Personas Enjuiciadas'!P25&gt;0),('Personas Enjuiciadas'!D25+'Personas Enjuiciadas'!I25)/('Personas Enjuiciadas'!N25+'Personas Enjuiciadas'!P25),"-")</f>
        <v>0.8595505617977528</v>
      </c>
      <c r="E24" s="64">
        <f>IF(AND('Personas Enjuiciadas'!E25+'Personas Enjuiciadas'!J25&gt;0,'Personas Enjuiciadas'!O25+'Personas Enjuiciadas'!Q25&gt;0),('Personas Enjuiciadas'!E25+'Personas Enjuiciadas'!J25)/('Personas Enjuiciadas'!O25+'Personas Enjuiciadas'!Q25),"-")</f>
        <v>0.90277777777777779</v>
      </c>
      <c r="H24" s="44"/>
    </row>
    <row r="25" spans="2:8" ht="20.100000000000001" customHeight="1" thickBot="1" x14ac:dyDescent="0.25">
      <c r="B25" s="5" t="s">
        <v>233</v>
      </c>
      <c r="C25" s="41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0.92647058823529416</v>
      </c>
      <c r="D25" s="64">
        <f>IF(AND('Personas Enjuiciadas'!D26+'Personas Enjuiciadas'!I26&gt;0,'Personas Enjuiciadas'!N26+'Personas Enjuiciadas'!P26&gt;0),('Personas Enjuiciadas'!D26+'Personas Enjuiciadas'!I26)/('Personas Enjuiciadas'!N26+'Personas Enjuiciadas'!P26),"-")</f>
        <v>0.92307692307692313</v>
      </c>
      <c r="E25" s="64">
        <f>IF(AND('Personas Enjuiciadas'!E26+'Personas Enjuiciadas'!J26&gt;0,'Personas Enjuiciadas'!O26+'Personas Enjuiciadas'!Q26&gt;0),('Personas Enjuiciadas'!E26+'Personas Enjuiciadas'!J26)/('Personas Enjuiciadas'!O26+'Personas Enjuiciadas'!Q26),"-")</f>
        <v>0.9375</v>
      </c>
      <c r="H25" s="44"/>
    </row>
    <row r="26" spans="2:8" ht="20.100000000000001" customHeight="1" thickBot="1" x14ac:dyDescent="0.25">
      <c r="B26" s="6" t="s">
        <v>234</v>
      </c>
      <c r="C26" s="41">
        <f>IF('Personas Enjuiciadas'!D27+'Personas Enjuiciadas'!E27+'Personas Enjuiciadas'!I27+'Personas Enjuiciadas'!J27&gt;0,('Personas Enjuiciadas'!D27+'Personas Enjuiciadas'!E27+'Personas Enjuiciadas'!I27+'Personas Enjuiciadas'!J27)/'Personas Enjuiciadas'!M27,"-")</f>
        <v>0.42857142857142855</v>
      </c>
      <c r="D26" s="64">
        <f>IF(AND('Personas Enjuiciadas'!D27+'Personas Enjuiciadas'!I27&gt;0,'Personas Enjuiciadas'!N27+'Personas Enjuiciadas'!P27&gt;0),('Personas Enjuiciadas'!D27+'Personas Enjuiciadas'!I27)/('Personas Enjuiciadas'!N27+'Personas Enjuiciadas'!P27),"-")</f>
        <v>0.42857142857142855</v>
      </c>
      <c r="E26" s="64" t="str">
        <f>IF(AND('Personas Enjuiciadas'!E27+'Personas Enjuiciadas'!J27&gt;0,'Personas Enjuiciadas'!O27+'Personas Enjuiciadas'!Q27&gt;0),('Personas Enjuiciadas'!E27+'Personas Enjuiciadas'!J27)/('Personas Enjuiciadas'!O27+'Personas Enjuiciadas'!Q27),"-")</f>
        <v>-</v>
      </c>
      <c r="H26" s="44"/>
    </row>
    <row r="27" spans="2:8" ht="20.100000000000001" customHeight="1" thickBot="1" x14ac:dyDescent="0.25">
      <c r="B27" s="4" t="s">
        <v>235</v>
      </c>
      <c r="C27" s="41">
        <f>IF('Personas Enjuiciadas'!D28+'Personas Enjuiciadas'!E28+'Personas Enjuiciadas'!I28+'Personas Enjuiciadas'!J28&gt;0,('Personas Enjuiciadas'!D28+'Personas Enjuiciadas'!E28+'Personas Enjuiciadas'!I28+'Personas Enjuiciadas'!J28)/'Personas Enjuiciadas'!M28,"-")</f>
        <v>0.94285714285714284</v>
      </c>
      <c r="D27" s="64">
        <f>IF(AND('Personas Enjuiciadas'!D28+'Personas Enjuiciadas'!I28&gt;0,'Personas Enjuiciadas'!N28+'Personas Enjuiciadas'!P28&gt;0),('Personas Enjuiciadas'!D28+'Personas Enjuiciadas'!I28)/('Personas Enjuiciadas'!N28+'Personas Enjuiciadas'!P28),"-")</f>
        <v>0.92307692307692313</v>
      </c>
      <c r="E27" s="64">
        <f>IF(AND('Personas Enjuiciadas'!E28+'Personas Enjuiciadas'!J28&gt;0,'Personas Enjuiciadas'!O28+'Personas Enjuiciadas'!Q28&gt;0),('Personas Enjuiciadas'!E28+'Personas Enjuiciadas'!J28)/('Personas Enjuiciadas'!O28+'Personas Enjuiciadas'!Q28),"-")</f>
        <v>1</v>
      </c>
      <c r="H27" s="44"/>
    </row>
    <row r="28" spans="2:8" ht="20.100000000000001" customHeight="1" thickBot="1" x14ac:dyDescent="0.25">
      <c r="B28" s="4" t="s">
        <v>236</v>
      </c>
      <c r="C28" s="41">
        <f>IF('Personas Enjuiciadas'!D29+'Personas Enjuiciadas'!E29+'Personas Enjuiciadas'!I29+'Personas Enjuiciadas'!J29&gt;0,('Personas Enjuiciadas'!D29+'Personas Enjuiciadas'!E29+'Personas Enjuiciadas'!I29+'Personas Enjuiciadas'!J29)/'Personas Enjuiciadas'!M29,"-")</f>
        <v>0.97368421052631582</v>
      </c>
      <c r="D28" s="64">
        <f>IF(AND('Personas Enjuiciadas'!D29+'Personas Enjuiciadas'!I29&gt;0,'Personas Enjuiciadas'!N29+'Personas Enjuiciadas'!P29&gt;0),('Personas Enjuiciadas'!D29+'Personas Enjuiciadas'!I29)/('Personas Enjuiciadas'!N29+'Personas Enjuiciadas'!P29),"-")</f>
        <v>0.96666666666666667</v>
      </c>
      <c r="E28" s="64">
        <f>IF(AND('Personas Enjuiciadas'!E29+'Personas Enjuiciadas'!J29&gt;0,'Personas Enjuiciadas'!O29+'Personas Enjuiciadas'!Q29&gt;0),('Personas Enjuiciadas'!E29+'Personas Enjuiciadas'!J29)/('Personas Enjuiciadas'!O29+'Personas Enjuiciadas'!Q29),"-")</f>
        <v>1</v>
      </c>
      <c r="H28" s="44"/>
    </row>
    <row r="29" spans="2:8" ht="20.100000000000001" customHeight="1" thickBot="1" x14ac:dyDescent="0.25">
      <c r="B29" s="4" t="s">
        <v>237</v>
      </c>
      <c r="C29" s="41">
        <f>IF('Personas Enjuiciadas'!D30+'Personas Enjuiciadas'!E30+'Personas Enjuiciadas'!I30+'Personas Enjuiciadas'!J30&gt;0,('Personas Enjuiciadas'!D30+'Personas Enjuiciadas'!E30+'Personas Enjuiciadas'!I30+'Personas Enjuiciadas'!J30)/'Personas Enjuiciadas'!M30,"-")</f>
        <v>0.66666666666666663</v>
      </c>
      <c r="D29" s="64">
        <f>IF(AND('Personas Enjuiciadas'!D30+'Personas Enjuiciadas'!I30&gt;0,'Personas Enjuiciadas'!N30+'Personas Enjuiciadas'!P30&gt;0),('Personas Enjuiciadas'!D30+'Personas Enjuiciadas'!I30)/('Personas Enjuiciadas'!N30+'Personas Enjuiciadas'!P30),"-")</f>
        <v>0.5</v>
      </c>
      <c r="E29" s="64">
        <f>IF(AND('Personas Enjuiciadas'!E30+'Personas Enjuiciadas'!J30&gt;0,'Personas Enjuiciadas'!O30+'Personas Enjuiciadas'!Q30&gt;0),('Personas Enjuiciadas'!E30+'Personas Enjuiciadas'!J30)/('Personas Enjuiciadas'!O30+'Personas Enjuiciadas'!Q30),"-")</f>
        <v>1</v>
      </c>
      <c r="H29" s="44"/>
    </row>
    <row r="30" spans="2:8" ht="20.100000000000001" customHeight="1" thickBot="1" x14ac:dyDescent="0.25">
      <c r="B30" s="4" t="s">
        <v>238</v>
      </c>
      <c r="C30" s="41">
        <f>IF('Personas Enjuiciadas'!D31+'Personas Enjuiciadas'!E31+'Personas Enjuiciadas'!I31+'Personas Enjuiciadas'!J31&gt;0,('Personas Enjuiciadas'!D31+'Personas Enjuiciadas'!E31+'Personas Enjuiciadas'!I31+'Personas Enjuiciadas'!J31)/'Personas Enjuiciadas'!M31,"-")</f>
        <v>0.6</v>
      </c>
      <c r="D30" s="64">
        <f>IF(AND('Personas Enjuiciadas'!D31+'Personas Enjuiciadas'!I31&gt;0,'Personas Enjuiciadas'!N31+'Personas Enjuiciadas'!P31&gt;0),('Personas Enjuiciadas'!D31+'Personas Enjuiciadas'!I31)/('Personas Enjuiciadas'!N31+'Personas Enjuiciadas'!P31),"-")</f>
        <v>0.6</v>
      </c>
      <c r="E30" s="64" t="str">
        <f>IF(AND('Personas Enjuiciadas'!E31+'Personas Enjuiciadas'!J31&gt;0,'Personas Enjuiciadas'!O31+'Personas Enjuiciadas'!Q31&gt;0),('Personas Enjuiciadas'!E31+'Personas Enjuiciadas'!J31)/('Personas Enjuiciadas'!O31+'Personas Enjuiciadas'!Q31),"-")</f>
        <v>-</v>
      </c>
      <c r="H30" s="44"/>
    </row>
    <row r="31" spans="2:8" ht="20.100000000000001" customHeight="1" thickBot="1" x14ac:dyDescent="0.25">
      <c r="B31" s="4" t="s">
        <v>239</v>
      </c>
      <c r="C31" s="41">
        <f>IF('Personas Enjuiciadas'!D32+'Personas Enjuiciadas'!E32+'Personas Enjuiciadas'!I32+'Personas Enjuiciadas'!J32&gt;0,('Personas Enjuiciadas'!D32+'Personas Enjuiciadas'!E32+'Personas Enjuiciadas'!I32+'Personas Enjuiciadas'!J32)/'Personas Enjuiciadas'!M32,"-")</f>
        <v>1</v>
      </c>
      <c r="D31" s="64">
        <f>IF(AND('Personas Enjuiciadas'!D32+'Personas Enjuiciadas'!I32&gt;0,'Personas Enjuiciadas'!N32+'Personas Enjuiciadas'!P32&gt;0),('Personas Enjuiciadas'!D32+'Personas Enjuiciadas'!I32)/('Personas Enjuiciadas'!N32+'Personas Enjuiciadas'!P32),"-")</f>
        <v>1</v>
      </c>
      <c r="E31" s="64">
        <f>IF(AND('Personas Enjuiciadas'!E32+'Personas Enjuiciadas'!J32&gt;0,'Personas Enjuiciadas'!O32+'Personas Enjuiciadas'!Q32&gt;0),('Personas Enjuiciadas'!E32+'Personas Enjuiciadas'!J32)/('Personas Enjuiciadas'!O32+'Personas Enjuiciadas'!Q32),"-")</f>
        <v>1</v>
      </c>
      <c r="H31" s="44"/>
    </row>
    <row r="32" spans="2:8" ht="20.100000000000001" customHeight="1" thickBot="1" x14ac:dyDescent="0.25">
      <c r="B32" s="4" t="s">
        <v>240</v>
      </c>
      <c r="C32" s="41">
        <f>IF('Personas Enjuiciadas'!D33+'Personas Enjuiciadas'!E33+'Personas Enjuiciadas'!I33+'Personas Enjuiciadas'!J33&gt;0,('Personas Enjuiciadas'!D33+'Personas Enjuiciadas'!E33+'Personas Enjuiciadas'!I33+'Personas Enjuiciadas'!J33)/'Personas Enjuiciadas'!M33,"-")</f>
        <v>1</v>
      </c>
      <c r="D32" s="64">
        <f>IF(AND('Personas Enjuiciadas'!D33+'Personas Enjuiciadas'!I33&gt;0,'Personas Enjuiciadas'!N33+'Personas Enjuiciadas'!P33&gt;0),('Personas Enjuiciadas'!D33+'Personas Enjuiciadas'!I33)/('Personas Enjuiciadas'!N33+'Personas Enjuiciadas'!P33),"-")</f>
        <v>1</v>
      </c>
      <c r="E32" s="64">
        <f>IF(AND('Personas Enjuiciadas'!E33+'Personas Enjuiciadas'!J33&gt;0,'Personas Enjuiciadas'!O33+'Personas Enjuiciadas'!Q33&gt;0),('Personas Enjuiciadas'!E33+'Personas Enjuiciadas'!J33)/('Personas Enjuiciadas'!O33+'Personas Enjuiciadas'!Q33),"-")</f>
        <v>1</v>
      </c>
      <c r="H32" s="44"/>
    </row>
    <row r="33" spans="2:8" ht="20.100000000000001" customHeight="1" thickBot="1" x14ac:dyDescent="0.25">
      <c r="B33" s="4" t="s">
        <v>241</v>
      </c>
      <c r="C33" s="41">
        <f>IF('Personas Enjuiciadas'!D34+'Personas Enjuiciadas'!E34+'Personas Enjuiciadas'!I34+'Personas Enjuiciadas'!J34&gt;0,('Personas Enjuiciadas'!D34+'Personas Enjuiciadas'!E34+'Personas Enjuiciadas'!I34+'Personas Enjuiciadas'!J34)/'Personas Enjuiciadas'!M34,"-")</f>
        <v>0.41666666666666669</v>
      </c>
      <c r="D33" s="64">
        <f>IF(AND('Personas Enjuiciadas'!D34+'Personas Enjuiciadas'!I34&gt;0,'Personas Enjuiciadas'!N34+'Personas Enjuiciadas'!P34&gt;0),('Personas Enjuiciadas'!D34+'Personas Enjuiciadas'!I34)/('Personas Enjuiciadas'!N34+'Personas Enjuiciadas'!P34),"-")</f>
        <v>0.41666666666666669</v>
      </c>
      <c r="E33" s="64" t="str">
        <f>IF(AND('Personas Enjuiciadas'!E34+'Personas Enjuiciadas'!J34&gt;0,'Personas Enjuiciadas'!O34+'Personas Enjuiciadas'!Q34&gt;0),('Personas Enjuiciadas'!E34+'Personas Enjuiciadas'!J34)/('Personas Enjuiciadas'!O34+'Personas Enjuiciadas'!Q34),"-")</f>
        <v>-</v>
      </c>
      <c r="H33" s="44"/>
    </row>
    <row r="34" spans="2:8" ht="20.100000000000001" customHeight="1" thickBot="1" x14ac:dyDescent="0.25">
      <c r="B34" s="4" t="s">
        <v>242</v>
      </c>
      <c r="C34" s="41">
        <f>IF('Personas Enjuiciadas'!D35+'Personas Enjuiciadas'!E35+'Personas Enjuiciadas'!I35+'Personas Enjuiciadas'!J35&gt;0,('Personas Enjuiciadas'!D35+'Personas Enjuiciadas'!E35+'Personas Enjuiciadas'!I35+'Personas Enjuiciadas'!J35)/'Personas Enjuiciadas'!M35,"-")</f>
        <v>1</v>
      </c>
      <c r="D34" s="64">
        <f>IF(AND('Personas Enjuiciadas'!D35+'Personas Enjuiciadas'!I35&gt;0,'Personas Enjuiciadas'!N35+'Personas Enjuiciadas'!P35&gt;0),('Personas Enjuiciadas'!D35+'Personas Enjuiciadas'!I35)/('Personas Enjuiciadas'!N35+'Personas Enjuiciadas'!P35),"-")</f>
        <v>1</v>
      </c>
      <c r="E34" s="64" t="str">
        <f>IF(AND('Personas Enjuiciadas'!E35+'Personas Enjuiciadas'!J35&gt;0,'Personas Enjuiciadas'!O35+'Personas Enjuiciadas'!Q35&gt;0),('Personas Enjuiciadas'!E35+'Personas Enjuiciadas'!J35)/('Personas Enjuiciadas'!O35+'Personas Enjuiciadas'!Q35),"-")</f>
        <v>-</v>
      </c>
      <c r="H34" s="44"/>
    </row>
    <row r="35" spans="2:8" ht="20.100000000000001" customHeight="1" thickBot="1" x14ac:dyDescent="0.25">
      <c r="B35" s="4" t="s">
        <v>243</v>
      </c>
      <c r="C35" s="41">
        <f>IF('Personas Enjuiciadas'!D36+'Personas Enjuiciadas'!E36+'Personas Enjuiciadas'!I36+'Personas Enjuiciadas'!J36&gt;0,('Personas Enjuiciadas'!D36+'Personas Enjuiciadas'!E36+'Personas Enjuiciadas'!I36+'Personas Enjuiciadas'!J36)/'Personas Enjuiciadas'!M36,"-")</f>
        <v>0.91666666666666663</v>
      </c>
      <c r="D35" s="64">
        <f>IF(AND('Personas Enjuiciadas'!D36+'Personas Enjuiciadas'!I36&gt;0,'Personas Enjuiciadas'!N36+'Personas Enjuiciadas'!P36&gt;0),('Personas Enjuiciadas'!D36+'Personas Enjuiciadas'!I36)/('Personas Enjuiciadas'!N36+'Personas Enjuiciadas'!P36),"-")</f>
        <v>0.90909090909090906</v>
      </c>
      <c r="E35" s="64">
        <f>IF(AND('Personas Enjuiciadas'!E36+'Personas Enjuiciadas'!J36&gt;0,'Personas Enjuiciadas'!O36+'Personas Enjuiciadas'!Q36&gt;0),('Personas Enjuiciadas'!E36+'Personas Enjuiciadas'!J36)/('Personas Enjuiciadas'!O36+'Personas Enjuiciadas'!Q36),"-")</f>
        <v>1</v>
      </c>
      <c r="H35" s="44"/>
    </row>
    <row r="36" spans="2:8" ht="20.100000000000001" customHeight="1" thickBot="1" x14ac:dyDescent="0.25">
      <c r="B36" s="4" t="s">
        <v>244</v>
      </c>
      <c r="C36" s="41">
        <f>IF('Personas Enjuiciadas'!D37+'Personas Enjuiciadas'!E37+'Personas Enjuiciadas'!I37+'Personas Enjuiciadas'!J37&gt;0,('Personas Enjuiciadas'!D37+'Personas Enjuiciadas'!E37+'Personas Enjuiciadas'!I37+'Personas Enjuiciadas'!J37)/'Personas Enjuiciadas'!M37,"-")</f>
        <v>0.88235294117647056</v>
      </c>
      <c r="D36" s="64">
        <f>IF(AND('Personas Enjuiciadas'!D37+'Personas Enjuiciadas'!I37&gt;0,'Personas Enjuiciadas'!N37+'Personas Enjuiciadas'!P37&gt;0),('Personas Enjuiciadas'!D37+'Personas Enjuiciadas'!I37)/('Personas Enjuiciadas'!N37+'Personas Enjuiciadas'!P37),"-")</f>
        <v>0.83333333333333337</v>
      </c>
      <c r="E36" s="64">
        <f>IF(AND('Personas Enjuiciadas'!E37+'Personas Enjuiciadas'!J37&gt;0,'Personas Enjuiciadas'!O37+'Personas Enjuiciadas'!Q37&gt;0),('Personas Enjuiciadas'!E37+'Personas Enjuiciadas'!J37)/('Personas Enjuiciadas'!O37+'Personas Enjuiciadas'!Q37),"-")</f>
        <v>1</v>
      </c>
      <c r="H36" s="44"/>
    </row>
    <row r="37" spans="2:8" ht="20.100000000000001" customHeight="1" thickBot="1" x14ac:dyDescent="0.25">
      <c r="B37" s="4" t="s">
        <v>245</v>
      </c>
      <c r="C37" s="41">
        <f>IF('Personas Enjuiciadas'!D38+'Personas Enjuiciadas'!E38+'Personas Enjuiciadas'!I38+'Personas Enjuiciadas'!J38&gt;0,('Personas Enjuiciadas'!D38+'Personas Enjuiciadas'!E38+'Personas Enjuiciadas'!I38+'Personas Enjuiciadas'!J38)/'Personas Enjuiciadas'!M38,"-")</f>
        <v>0.93333333333333335</v>
      </c>
      <c r="D37" s="64">
        <f>IF(AND('Personas Enjuiciadas'!D38+'Personas Enjuiciadas'!I38&gt;0,'Personas Enjuiciadas'!N38+'Personas Enjuiciadas'!P38&gt;0),('Personas Enjuiciadas'!D38+'Personas Enjuiciadas'!I38)/('Personas Enjuiciadas'!N38+'Personas Enjuiciadas'!P38),"-")</f>
        <v>0.9285714285714286</v>
      </c>
      <c r="E37" s="64">
        <f>IF(AND('Personas Enjuiciadas'!E38+'Personas Enjuiciadas'!J38&gt;0,'Personas Enjuiciadas'!O38+'Personas Enjuiciadas'!Q38&gt;0),('Personas Enjuiciadas'!E38+'Personas Enjuiciadas'!J38)/('Personas Enjuiciadas'!O38+'Personas Enjuiciadas'!Q38),"-")</f>
        <v>1</v>
      </c>
      <c r="H37" s="44"/>
    </row>
    <row r="38" spans="2:8" ht="20.100000000000001" customHeight="1" thickBot="1" x14ac:dyDescent="0.25">
      <c r="B38" s="4" t="s">
        <v>246</v>
      </c>
      <c r="C38" s="41">
        <f>IF('Personas Enjuiciadas'!D39+'Personas Enjuiciadas'!E39+'Personas Enjuiciadas'!I39+'Personas Enjuiciadas'!J39&gt;0,('Personas Enjuiciadas'!D39+'Personas Enjuiciadas'!E39+'Personas Enjuiciadas'!I39+'Personas Enjuiciadas'!J39)/'Personas Enjuiciadas'!M39,"-")</f>
        <v>0.92307692307692313</v>
      </c>
      <c r="D38" s="64">
        <f>IF(AND('Personas Enjuiciadas'!D39+'Personas Enjuiciadas'!I39&gt;0,'Personas Enjuiciadas'!N39+'Personas Enjuiciadas'!P39&gt;0),('Personas Enjuiciadas'!D39+'Personas Enjuiciadas'!I39)/('Personas Enjuiciadas'!N39+'Personas Enjuiciadas'!P39),"-")</f>
        <v>0.88888888888888884</v>
      </c>
      <c r="E38" s="64">
        <f>IF(AND('Personas Enjuiciadas'!E39+'Personas Enjuiciadas'!J39&gt;0,'Personas Enjuiciadas'!O39+'Personas Enjuiciadas'!Q39&gt;0),('Personas Enjuiciadas'!E39+'Personas Enjuiciadas'!J39)/('Personas Enjuiciadas'!O39+'Personas Enjuiciadas'!Q39),"-")</f>
        <v>1</v>
      </c>
      <c r="H38" s="44"/>
    </row>
    <row r="39" spans="2:8" ht="20.100000000000001" customHeight="1" thickBot="1" x14ac:dyDescent="0.25">
      <c r="B39" s="4" t="s">
        <v>247</v>
      </c>
      <c r="C39" s="41">
        <f>IF('Personas Enjuiciadas'!D40+'Personas Enjuiciadas'!E40+'Personas Enjuiciadas'!I40+'Personas Enjuiciadas'!J40&gt;0,('Personas Enjuiciadas'!D40+'Personas Enjuiciadas'!E40+'Personas Enjuiciadas'!I40+'Personas Enjuiciadas'!J40)/'Personas Enjuiciadas'!M40,"-")</f>
        <v>0.81355932203389836</v>
      </c>
      <c r="D39" s="64">
        <f>IF(AND('Personas Enjuiciadas'!D40+'Personas Enjuiciadas'!I40&gt;0,'Personas Enjuiciadas'!N40+'Personas Enjuiciadas'!P40&gt;0),('Personas Enjuiciadas'!D40+'Personas Enjuiciadas'!I40)/('Personas Enjuiciadas'!N40+'Personas Enjuiciadas'!P40),"-")</f>
        <v>0.7857142857142857</v>
      </c>
      <c r="E39" s="64">
        <f>IF(AND('Personas Enjuiciadas'!E40+'Personas Enjuiciadas'!J40&gt;0,'Personas Enjuiciadas'!O40+'Personas Enjuiciadas'!Q40&gt;0),('Personas Enjuiciadas'!E40+'Personas Enjuiciadas'!J40)/('Personas Enjuiciadas'!O40+'Personas Enjuiciadas'!Q40),"-")</f>
        <v>0.88235294117647056</v>
      </c>
      <c r="H39" s="44"/>
    </row>
    <row r="40" spans="2:8" ht="20.100000000000001" customHeight="1" thickBot="1" x14ac:dyDescent="0.25">
      <c r="B40" s="4" t="s">
        <v>248</v>
      </c>
      <c r="C40" s="41">
        <f>IF('Personas Enjuiciadas'!D41+'Personas Enjuiciadas'!E41+'Personas Enjuiciadas'!I41+'Personas Enjuiciadas'!J41&gt;0,('Personas Enjuiciadas'!D41+'Personas Enjuiciadas'!E41+'Personas Enjuiciadas'!I41+'Personas Enjuiciadas'!J41)/'Personas Enjuiciadas'!M41,"-")</f>
        <v>0.72532188841201717</v>
      </c>
      <c r="D40" s="64">
        <f>IF(AND('Personas Enjuiciadas'!D41+'Personas Enjuiciadas'!I41&gt;0,'Personas Enjuiciadas'!N41+'Personas Enjuiciadas'!P41&gt;0),('Personas Enjuiciadas'!D41+'Personas Enjuiciadas'!I41)/('Personas Enjuiciadas'!N41+'Personas Enjuiciadas'!P41),"-")</f>
        <v>0.72619047619047616</v>
      </c>
      <c r="E40" s="64">
        <f>IF(AND('Personas Enjuiciadas'!E41+'Personas Enjuiciadas'!J41&gt;0,'Personas Enjuiciadas'!O41+'Personas Enjuiciadas'!Q41&gt;0),('Personas Enjuiciadas'!E41+'Personas Enjuiciadas'!J41)/('Personas Enjuiciadas'!O41+'Personas Enjuiciadas'!Q41),"-")</f>
        <v>0.72307692307692306</v>
      </c>
      <c r="H40" s="44"/>
    </row>
    <row r="41" spans="2:8" ht="20.100000000000001" customHeight="1" thickBot="1" x14ac:dyDescent="0.25">
      <c r="B41" s="4" t="s">
        <v>249</v>
      </c>
      <c r="C41" s="41">
        <f>IF('Personas Enjuiciadas'!D42+'Personas Enjuiciadas'!E42+'Personas Enjuiciadas'!I42+'Personas Enjuiciadas'!J42&gt;0,('Personas Enjuiciadas'!D42+'Personas Enjuiciadas'!E42+'Personas Enjuiciadas'!I42+'Personas Enjuiciadas'!J42)/'Personas Enjuiciadas'!M42,"-")</f>
        <v>0.88888888888888884</v>
      </c>
      <c r="D41" s="64">
        <f>IF(AND('Personas Enjuiciadas'!D42+'Personas Enjuiciadas'!I42&gt;0,'Personas Enjuiciadas'!N42+'Personas Enjuiciadas'!P42&gt;0),('Personas Enjuiciadas'!D42+'Personas Enjuiciadas'!I42)/('Personas Enjuiciadas'!N42+'Personas Enjuiciadas'!P42),"-")</f>
        <v>0.88888888888888884</v>
      </c>
      <c r="E41" s="64">
        <f>IF(AND('Personas Enjuiciadas'!E42+'Personas Enjuiciadas'!J42&gt;0,'Personas Enjuiciadas'!O42+'Personas Enjuiciadas'!Q42&gt;0),('Personas Enjuiciadas'!E42+'Personas Enjuiciadas'!J42)/('Personas Enjuiciadas'!O42+'Personas Enjuiciadas'!Q42),"-")</f>
        <v>0.88888888888888884</v>
      </c>
      <c r="H41" s="44"/>
    </row>
    <row r="42" spans="2:8" ht="20.100000000000001" customHeight="1" thickBot="1" x14ac:dyDescent="0.25">
      <c r="B42" s="4" t="s">
        <v>250</v>
      </c>
      <c r="C42" s="41">
        <f>IF('Personas Enjuiciadas'!D43+'Personas Enjuiciadas'!E43+'Personas Enjuiciadas'!I43+'Personas Enjuiciadas'!J43&gt;0,('Personas Enjuiciadas'!D43+'Personas Enjuiciadas'!E43+'Personas Enjuiciadas'!I43+'Personas Enjuiciadas'!J43)/'Personas Enjuiciadas'!M43,"-")</f>
        <v>0.9662921348314607</v>
      </c>
      <c r="D42" s="64">
        <f>IF(AND('Personas Enjuiciadas'!D43+'Personas Enjuiciadas'!I43&gt;0,'Personas Enjuiciadas'!N43+'Personas Enjuiciadas'!P43&gt;0),('Personas Enjuiciadas'!D43+'Personas Enjuiciadas'!I43)/('Personas Enjuiciadas'!N43+'Personas Enjuiciadas'!P43),"-")</f>
        <v>0.95744680851063835</v>
      </c>
      <c r="E42" s="64">
        <f>IF(AND('Personas Enjuiciadas'!E43+'Personas Enjuiciadas'!J43&gt;0,'Personas Enjuiciadas'!O43+'Personas Enjuiciadas'!Q43&gt;0),('Personas Enjuiciadas'!E43+'Personas Enjuiciadas'!J43)/('Personas Enjuiciadas'!O43+'Personas Enjuiciadas'!Q43),"-")</f>
        <v>0.97619047619047616</v>
      </c>
      <c r="H42" s="44"/>
    </row>
    <row r="43" spans="2:8" ht="20.100000000000001" customHeight="1" thickBot="1" x14ac:dyDescent="0.25">
      <c r="B43" s="4" t="s">
        <v>251</v>
      </c>
      <c r="C43" s="41">
        <f>IF('Personas Enjuiciadas'!D44+'Personas Enjuiciadas'!E44+'Personas Enjuiciadas'!I44+'Personas Enjuiciadas'!J44&gt;0,('Personas Enjuiciadas'!D44+'Personas Enjuiciadas'!E44+'Personas Enjuiciadas'!I44+'Personas Enjuiciadas'!J44)/'Personas Enjuiciadas'!M44,"-")</f>
        <v>0.93</v>
      </c>
      <c r="D43" s="64">
        <f>IF(AND('Personas Enjuiciadas'!D44+'Personas Enjuiciadas'!I44&gt;0,'Personas Enjuiciadas'!N44+'Personas Enjuiciadas'!P44&gt;0),('Personas Enjuiciadas'!D44+'Personas Enjuiciadas'!I44)/('Personas Enjuiciadas'!N44+'Personas Enjuiciadas'!P44),"-")</f>
        <v>0.93650793650793651</v>
      </c>
      <c r="E43" s="64">
        <f>IF(AND('Personas Enjuiciadas'!E44+'Personas Enjuiciadas'!J44&gt;0,'Personas Enjuiciadas'!O44+'Personas Enjuiciadas'!Q44&gt;0),('Personas Enjuiciadas'!E44+'Personas Enjuiciadas'!J44)/('Personas Enjuiciadas'!O44+'Personas Enjuiciadas'!Q44),"-")</f>
        <v>0.91891891891891897</v>
      </c>
      <c r="H43" s="44"/>
    </row>
    <row r="44" spans="2:8" ht="20.100000000000001" customHeight="1" thickBot="1" x14ac:dyDescent="0.25">
      <c r="B44" s="4" t="s">
        <v>252</v>
      </c>
      <c r="C44" s="41">
        <f>IF('Personas Enjuiciadas'!D45+'Personas Enjuiciadas'!E45+'Personas Enjuiciadas'!I45+'Personas Enjuiciadas'!J45&gt;0,('Personas Enjuiciadas'!D45+'Personas Enjuiciadas'!E45+'Personas Enjuiciadas'!I45+'Personas Enjuiciadas'!J45)/'Personas Enjuiciadas'!M45,"-")</f>
        <v>0.91097922848664692</v>
      </c>
      <c r="D44" s="64">
        <f>IF(AND('Personas Enjuiciadas'!D45+'Personas Enjuiciadas'!I45&gt;0,'Personas Enjuiciadas'!N45+'Personas Enjuiciadas'!P45&gt;0),('Personas Enjuiciadas'!D45+'Personas Enjuiciadas'!I45)/('Personas Enjuiciadas'!N45+'Personas Enjuiciadas'!P45),"-")</f>
        <v>0.87619047619047619</v>
      </c>
      <c r="E44" s="64">
        <f>IF(AND('Personas Enjuiciadas'!E45+'Personas Enjuiciadas'!J45&gt;0,'Personas Enjuiciadas'!O45+'Personas Enjuiciadas'!Q45&gt;0),('Personas Enjuiciadas'!E45+'Personas Enjuiciadas'!J45)/('Personas Enjuiciadas'!O45+'Personas Enjuiciadas'!Q45),"-")</f>
        <v>0.96850393700787396</v>
      </c>
      <c r="H44" s="44"/>
    </row>
    <row r="45" spans="2:8" ht="20.100000000000001" customHeight="1" thickBot="1" x14ac:dyDescent="0.25">
      <c r="B45" s="4" t="s">
        <v>253</v>
      </c>
      <c r="C45" s="41">
        <f>IF('Personas Enjuiciadas'!D46+'Personas Enjuiciadas'!E46+'Personas Enjuiciadas'!I46+'Personas Enjuiciadas'!J46&gt;0,('Personas Enjuiciadas'!D46+'Personas Enjuiciadas'!E46+'Personas Enjuiciadas'!I46+'Personas Enjuiciadas'!J46)/'Personas Enjuiciadas'!M46,"-")</f>
        <v>0.96385542168674698</v>
      </c>
      <c r="D45" s="64">
        <f>IF(AND('Personas Enjuiciadas'!D46+'Personas Enjuiciadas'!I46&gt;0,'Personas Enjuiciadas'!N46+'Personas Enjuiciadas'!P46&gt;0),('Personas Enjuiciadas'!D46+'Personas Enjuiciadas'!I46)/('Personas Enjuiciadas'!N46+'Personas Enjuiciadas'!P46),"-")</f>
        <v>0.93333333333333335</v>
      </c>
      <c r="E45" s="64">
        <f>IF(AND('Personas Enjuiciadas'!E46+'Personas Enjuiciadas'!J46&gt;0,'Personas Enjuiciadas'!O46+'Personas Enjuiciadas'!Q46&gt;0),('Personas Enjuiciadas'!E46+'Personas Enjuiciadas'!J46)/('Personas Enjuiciadas'!O46+'Personas Enjuiciadas'!Q46),"-")</f>
        <v>1</v>
      </c>
      <c r="H45" s="44"/>
    </row>
    <row r="46" spans="2:8" ht="20.100000000000001" customHeight="1" thickBot="1" x14ac:dyDescent="0.25">
      <c r="B46" s="4" t="s">
        <v>254</v>
      </c>
      <c r="C46" s="41">
        <f>IF('Personas Enjuiciadas'!D47+'Personas Enjuiciadas'!E47+'Personas Enjuiciadas'!I47+'Personas Enjuiciadas'!J47&gt;0,('Personas Enjuiciadas'!D47+'Personas Enjuiciadas'!E47+'Personas Enjuiciadas'!I47+'Personas Enjuiciadas'!J47)/'Personas Enjuiciadas'!M47,"-")</f>
        <v>0.85536159600997508</v>
      </c>
      <c r="D46" s="64">
        <f>IF(AND('Personas Enjuiciadas'!D47+'Personas Enjuiciadas'!I47&gt;0,'Personas Enjuiciadas'!N47+'Personas Enjuiciadas'!P47&gt;0),('Personas Enjuiciadas'!D47+'Personas Enjuiciadas'!I47)/('Personas Enjuiciadas'!N47+'Personas Enjuiciadas'!P47),"-")</f>
        <v>0.83892617449664431</v>
      </c>
      <c r="E46" s="64">
        <f>IF(AND('Personas Enjuiciadas'!E47+'Personas Enjuiciadas'!J47&gt;0,'Personas Enjuiciadas'!O47+'Personas Enjuiciadas'!Q47&gt;0),('Personas Enjuiciadas'!E47+'Personas Enjuiciadas'!J47)/('Personas Enjuiciadas'!O47+'Personas Enjuiciadas'!Q47),"-")</f>
        <v>0.90291262135922334</v>
      </c>
      <c r="H46" s="44"/>
    </row>
    <row r="47" spans="2:8" ht="20.100000000000001" customHeight="1" thickBot="1" x14ac:dyDescent="0.25">
      <c r="B47" s="4" t="s">
        <v>255</v>
      </c>
      <c r="C47" s="41">
        <f>IF('Personas Enjuiciadas'!D48+'Personas Enjuiciadas'!E48+'Personas Enjuiciadas'!I48+'Personas Enjuiciadas'!J48&gt;0,('Personas Enjuiciadas'!D48+'Personas Enjuiciadas'!E48+'Personas Enjuiciadas'!I48+'Personas Enjuiciadas'!J48)/'Personas Enjuiciadas'!M48,"-")</f>
        <v>0.88</v>
      </c>
      <c r="D47" s="64">
        <f>IF(AND('Personas Enjuiciadas'!D48+'Personas Enjuiciadas'!I48&gt;0,'Personas Enjuiciadas'!N48+'Personas Enjuiciadas'!P48&gt;0),('Personas Enjuiciadas'!D48+'Personas Enjuiciadas'!I48)/('Personas Enjuiciadas'!N48+'Personas Enjuiciadas'!P48),"-")</f>
        <v>0.87671232876712324</v>
      </c>
      <c r="E47" s="64">
        <f>IF(AND('Personas Enjuiciadas'!E48+'Personas Enjuiciadas'!J48&gt;0,'Personas Enjuiciadas'!O48+'Personas Enjuiciadas'!Q48&gt;0),('Personas Enjuiciadas'!E48+'Personas Enjuiciadas'!J48)/('Personas Enjuiciadas'!O48+'Personas Enjuiciadas'!Q48),"-")</f>
        <v>1</v>
      </c>
      <c r="H47" s="44"/>
    </row>
    <row r="48" spans="2:8" ht="20.100000000000001" customHeight="1" thickBot="1" x14ac:dyDescent="0.25">
      <c r="B48" s="4" t="s">
        <v>256</v>
      </c>
      <c r="C48" s="41">
        <f>IF('Personas Enjuiciadas'!D49+'Personas Enjuiciadas'!E49+'Personas Enjuiciadas'!I49+'Personas Enjuiciadas'!J49&gt;0,('Personas Enjuiciadas'!D49+'Personas Enjuiciadas'!E49+'Personas Enjuiciadas'!I49+'Personas Enjuiciadas'!J49)/'Personas Enjuiciadas'!M49,"-")</f>
        <v>0.90909090909090906</v>
      </c>
      <c r="D48" s="64">
        <f>IF(AND('Personas Enjuiciadas'!D49+'Personas Enjuiciadas'!I49&gt;0,'Personas Enjuiciadas'!N49+'Personas Enjuiciadas'!P49&gt;0),('Personas Enjuiciadas'!D49+'Personas Enjuiciadas'!I49)/('Personas Enjuiciadas'!N49+'Personas Enjuiciadas'!P49),"-")</f>
        <v>0.90322580645161288</v>
      </c>
      <c r="E48" s="64">
        <f>IF(AND('Personas Enjuiciadas'!E49+'Personas Enjuiciadas'!J49&gt;0,'Personas Enjuiciadas'!O49+'Personas Enjuiciadas'!Q49&gt;0),('Personas Enjuiciadas'!E49+'Personas Enjuiciadas'!J49)/('Personas Enjuiciadas'!O49+'Personas Enjuiciadas'!Q49),"-")</f>
        <v>1</v>
      </c>
      <c r="H48" s="44"/>
    </row>
    <row r="49" spans="2:8" ht="20.100000000000001" customHeight="1" thickBot="1" x14ac:dyDescent="0.25">
      <c r="B49" s="4" t="s">
        <v>257</v>
      </c>
      <c r="C49" s="41">
        <f>IF('Personas Enjuiciadas'!D50+'Personas Enjuiciadas'!E50+'Personas Enjuiciadas'!I50+'Personas Enjuiciadas'!J50&gt;0,('Personas Enjuiciadas'!D50+'Personas Enjuiciadas'!E50+'Personas Enjuiciadas'!I50+'Personas Enjuiciadas'!J50)/'Personas Enjuiciadas'!M50,"-")</f>
        <v>0.88888888888888884</v>
      </c>
      <c r="D49" s="64">
        <f>IF(AND('Personas Enjuiciadas'!D50+'Personas Enjuiciadas'!I50&gt;0,'Personas Enjuiciadas'!N50+'Personas Enjuiciadas'!P50&gt;0),('Personas Enjuiciadas'!D50+'Personas Enjuiciadas'!I50)/('Personas Enjuiciadas'!N50+'Personas Enjuiciadas'!P50),"-")</f>
        <v>0.87037037037037035</v>
      </c>
      <c r="E49" s="64">
        <f>IF(AND('Personas Enjuiciadas'!E50+'Personas Enjuiciadas'!J50&gt;0,'Personas Enjuiciadas'!O50+'Personas Enjuiciadas'!Q50&gt;0),('Personas Enjuiciadas'!E50+'Personas Enjuiciadas'!J50)/('Personas Enjuiciadas'!O50+'Personas Enjuiciadas'!Q50),"-")</f>
        <v>1</v>
      </c>
      <c r="H49" s="44"/>
    </row>
    <row r="50" spans="2:8" ht="20.100000000000001" customHeight="1" thickBot="1" x14ac:dyDescent="0.25">
      <c r="B50" s="4" t="s">
        <v>258</v>
      </c>
      <c r="C50" s="41">
        <f>IF('Personas Enjuiciadas'!D51+'Personas Enjuiciadas'!E51+'Personas Enjuiciadas'!I51+'Personas Enjuiciadas'!J51&gt;0,('Personas Enjuiciadas'!D51+'Personas Enjuiciadas'!E51+'Personas Enjuiciadas'!I51+'Personas Enjuiciadas'!J51)/'Personas Enjuiciadas'!M51,"-")</f>
        <v>0.6</v>
      </c>
      <c r="D50" s="64">
        <f>IF(AND('Personas Enjuiciadas'!D51+'Personas Enjuiciadas'!I51&gt;0,'Personas Enjuiciadas'!N51+'Personas Enjuiciadas'!P51&gt;0),('Personas Enjuiciadas'!D51+'Personas Enjuiciadas'!I51)/('Personas Enjuiciadas'!N51+'Personas Enjuiciadas'!P51),"-")</f>
        <v>0.6</v>
      </c>
      <c r="E50" s="64" t="str">
        <f>IF(AND('Personas Enjuiciadas'!E51+'Personas Enjuiciadas'!J51&gt;0,'Personas Enjuiciadas'!O51+'Personas Enjuiciadas'!Q51&gt;0),('Personas Enjuiciadas'!E51+'Personas Enjuiciadas'!J51)/('Personas Enjuiciadas'!O51+'Personas Enjuiciadas'!Q51),"-")</f>
        <v>-</v>
      </c>
      <c r="H50" s="44"/>
    </row>
    <row r="51" spans="2:8" ht="20.100000000000001" customHeight="1" thickBot="1" x14ac:dyDescent="0.25">
      <c r="B51" s="4" t="s">
        <v>259</v>
      </c>
      <c r="C51" s="41">
        <f>IF('Personas Enjuiciadas'!D52+'Personas Enjuiciadas'!E52+'Personas Enjuiciadas'!I52+'Personas Enjuiciadas'!J52&gt;0,('Personas Enjuiciadas'!D52+'Personas Enjuiciadas'!E52+'Personas Enjuiciadas'!I52+'Personas Enjuiciadas'!J52)/'Personas Enjuiciadas'!M52,"-")</f>
        <v>0.86363636363636365</v>
      </c>
      <c r="D51" s="64">
        <f>IF(AND('Personas Enjuiciadas'!D52+'Personas Enjuiciadas'!I52&gt;0,'Personas Enjuiciadas'!N52+'Personas Enjuiciadas'!P52&gt;0),('Personas Enjuiciadas'!D52+'Personas Enjuiciadas'!I52)/('Personas Enjuiciadas'!N52+'Personas Enjuiciadas'!P52),"-")</f>
        <v>0.88888888888888884</v>
      </c>
      <c r="E51" s="64">
        <f>IF(AND('Personas Enjuiciadas'!E52+'Personas Enjuiciadas'!J52&gt;0,'Personas Enjuiciadas'!O52+'Personas Enjuiciadas'!Q52&gt;0),('Personas Enjuiciadas'!E52+'Personas Enjuiciadas'!J52)/('Personas Enjuiciadas'!O52+'Personas Enjuiciadas'!Q52),"-")</f>
        <v>0.75</v>
      </c>
      <c r="H51" s="44"/>
    </row>
    <row r="52" spans="2:8" ht="20.100000000000001" customHeight="1" thickBot="1" x14ac:dyDescent="0.25">
      <c r="B52" s="4" t="s">
        <v>260</v>
      </c>
      <c r="C52" s="41">
        <f>IF('Personas Enjuiciadas'!D53+'Personas Enjuiciadas'!E53+'Personas Enjuiciadas'!I53+'Personas Enjuiciadas'!J53&gt;0,('Personas Enjuiciadas'!D53+'Personas Enjuiciadas'!E53+'Personas Enjuiciadas'!I53+'Personas Enjuiciadas'!J53)/'Personas Enjuiciadas'!M53,"-")</f>
        <v>0.97272727272727277</v>
      </c>
      <c r="D52" s="64">
        <f>IF(AND('Personas Enjuiciadas'!D53+'Personas Enjuiciadas'!I53&gt;0,'Personas Enjuiciadas'!N53+'Personas Enjuiciadas'!P53&gt;0),('Personas Enjuiciadas'!D53+'Personas Enjuiciadas'!I53)/('Personas Enjuiciadas'!N53+'Personas Enjuiciadas'!P53),"-")</f>
        <v>0.96341463414634143</v>
      </c>
      <c r="E52" s="64">
        <f>IF(AND('Personas Enjuiciadas'!E53+'Personas Enjuiciadas'!J53&gt;0,'Personas Enjuiciadas'!O53+'Personas Enjuiciadas'!Q53&gt;0),('Personas Enjuiciadas'!E53+'Personas Enjuiciadas'!J53)/('Personas Enjuiciadas'!O53+'Personas Enjuiciadas'!Q53),"-")</f>
        <v>1</v>
      </c>
      <c r="H52" s="44"/>
    </row>
    <row r="53" spans="2:8" ht="20.100000000000001" customHeight="1" thickBot="1" x14ac:dyDescent="0.25">
      <c r="B53" s="4" t="s">
        <v>261</v>
      </c>
      <c r="C53" s="41">
        <f>IF('Personas Enjuiciadas'!D54+'Personas Enjuiciadas'!E54+'Personas Enjuiciadas'!I54+'Personas Enjuiciadas'!J54&gt;0,('Personas Enjuiciadas'!D54+'Personas Enjuiciadas'!E54+'Personas Enjuiciadas'!I54+'Personas Enjuiciadas'!J54)/'Personas Enjuiciadas'!M54,"-")</f>
        <v>0.76978417266187049</v>
      </c>
      <c r="D53" s="64">
        <f>IF(AND('Personas Enjuiciadas'!D54+'Personas Enjuiciadas'!I54&gt;0,'Personas Enjuiciadas'!N54+'Personas Enjuiciadas'!P54&gt;0),('Personas Enjuiciadas'!D54+'Personas Enjuiciadas'!I54)/('Personas Enjuiciadas'!N54+'Personas Enjuiciadas'!P54),"-")</f>
        <v>0.72413793103448276</v>
      </c>
      <c r="E53" s="64">
        <f>IF(AND('Personas Enjuiciadas'!E54+'Personas Enjuiciadas'!J54&gt;0,'Personas Enjuiciadas'!O54+'Personas Enjuiciadas'!Q54&gt;0),('Personas Enjuiciadas'!E54+'Personas Enjuiciadas'!J54)/('Personas Enjuiciadas'!O54+'Personas Enjuiciadas'!Q54),"-")</f>
        <v>0.84615384615384615</v>
      </c>
      <c r="H53" s="44"/>
    </row>
    <row r="54" spans="2:8" ht="20.100000000000001" customHeight="1" thickBot="1" x14ac:dyDescent="0.25">
      <c r="B54" s="4" t="s">
        <v>262</v>
      </c>
      <c r="C54" s="41">
        <f>IF('Personas Enjuiciadas'!D55+'Personas Enjuiciadas'!E55+'Personas Enjuiciadas'!I55+'Personas Enjuiciadas'!J55&gt;0,('Personas Enjuiciadas'!D55+'Personas Enjuiciadas'!E55+'Personas Enjuiciadas'!I55+'Personas Enjuiciadas'!J55)/'Personas Enjuiciadas'!M55,"-")</f>
        <v>0.97534246575342465</v>
      </c>
      <c r="D54" s="64">
        <f>IF(AND('Personas Enjuiciadas'!D55+'Personas Enjuiciadas'!I55&gt;0,'Personas Enjuiciadas'!N55+'Personas Enjuiciadas'!P55&gt;0),('Personas Enjuiciadas'!D55+'Personas Enjuiciadas'!I55)/('Personas Enjuiciadas'!N55+'Personas Enjuiciadas'!P55),"-")</f>
        <v>0.96551724137931039</v>
      </c>
      <c r="E54" s="64">
        <f>IF(AND('Personas Enjuiciadas'!E55+'Personas Enjuiciadas'!J55&gt;0,'Personas Enjuiciadas'!O55+'Personas Enjuiciadas'!Q55&gt;0),('Personas Enjuiciadas'!E55+'Personas Enjuiciadas'!J55)/('Personas Enjuiciadas'!O55+'Personas Enjuiciadas'!Q55),"-")</f>
        <v>0.98765432098765427</v>
      </c>
      <c r="H54" s="44"/>
    </row>
    <row r="55" spans="2:8" ht="20.100000000000001" customHeight="1" thickBot="1" x14ac:dyDescent="0.25">
      <c r="B55" s="4" t="s">
        <v>263</v>
      </c>
      <c r="C55" s="41">
        <f>IF('Personas Enjuiciadas'!D56+'Personas Enjuiciadas'!E56+'Personas Enjuiciadas'!I56+'Personas Enjuiciadas'!J56&gt;0,('Personas Enjuiciadas'!D56+'Personas Enjuiciadas'!E56+'Personas Enjuiciadas'!I56+'Personas Enjuiciadas'!J56)/'Personas Enjuiciadas'!M56,"-")</f>
        <v>0.92307692307692313</v>
      </c>
      <c r="D55" s="64">
        <f>IF(AND('Personas Enjuiciadas'!D56+'Personas Enjuiciadas'!I56&gt;0,'Personas Enjuiciadas'!N56+'Personas Enjuiciadas'!P56&gt;0),('Personas Enjuiciadas'!D56+'Personas Enjuiciadas'!I56)/('Personas Enjuiciadas'!N56+'Personas Enjuiciadas'!P56),"-")</f>
        <v>0.88</v>
      </c>
      <c r="E55" s="64">
        <f>IF(AND('Personas Enjuiciadas'!E56+'Personas Enjuiciadas'!J56&gt;0,'Personas Enjuiciadas'!O56+'Personas Enjuiciadas'!Q56&gt;0),('Personas Enjuiciadas'!E56+'Personas Enjuiciadas'!J56)/('Personas Enjuiciadas'!O56+'Personas Enjuiciadas'!Q56),"-")</f>
        <v>1</v>
      </c>
      <c r="H55" s="44"/>
    </row>
    <row r="56" spans="2:8" ht="20.100000000000001" customHeight="1" thickBot="1" x14ac:dyDescent="0.25">
      <c r="B56" s="4" t="s">
        <v>264</v>
      </c>
      <c r="C56" s="41">
        <f>IF('Personas Enjuiciadas'!D57+'Personas Enjuiciadas'!E57+'Personas Enjuiciadas'!I57+'Personas Enjuiciadas'!J57&gt;0,('Personas Enjuiciadas'!D57+'Personas Enjuiciadas'!E57+'Personas Enjuiciadas'!I57+'Personas Enjuiciadas'!J57)/'Personas Enjuiciadas'!M57,"-")</f>
        <v>0.81081081081081086</v>
      </c>
      <c r="D56" s="64">
        <f>IF(AND('Personas Enjuiciadas'!D57+'Personas Enjuiciadas'!I57&gt;0,'Personas Enjuiciadas'!N57+'Personas Enjuiciadas'!P57&gt;0),('Personas Enjuiciadas'!D57+'Personas Enjuiciadas'!I57)/('Personas Enjuiciadas'!N57+'Personas Enjuiciadas'!P57),"-")</f>
        <v>0.7857142857142857</v>
      </c>
      <c r="E56" s="64">
        <f>IF(AND('Personas Enjuiciadas'!E57+'Personas Enjuiciadas'!J57&gt;0,'Personas Enjuiciadas'!O57+'Personas Enjuiciadas'!Q57&gt;0),('Personas Enjuiciadas'!E57+'Personas Enjuiciadas'!J57)/('Personas Enjuiciadas'!O57+'Personas Enjuiciadas'!Q57),"-")</f>
        <v>0.88888888888888884</v>
      </c>
      <c r="H56" s="44"/>
    </row>
    <row r="57" spans="2:8" ht="20.100000000000001" customHeight="1" thickBot="1" x14ac:dyDescent="0.25">
      <c r="B57" s="4" t="s">
        <v>265</v>
      </c>
      <c r="C57" s="41">
        <f>IF('Personas Enjuiciadas'!D58+'Personas Enjuiciadas'!E58+'Personas Enjuiciadas'!I58+'Personas Enjuiciadas'!J58&gt;0,('Personas Enjuiciadas'!D58+'Personas Enjuiciadas'!E58+'Personas Enjuiciadas'!I58+'Personas Enjuiciadas'!J58)/'Personas Enjuiciadas'!M58,"-")</f>
        <v>0.9838709677419355</v>
      </c>
      <c r="D57" s="64">
        <f>IF(AND('Personas Enjuiciadas'!D58+'Personas Enjuiciadas'!I58&gt;0,'Personas Enjuiciadas'!N58+'Personas Enjuiciadas'!P58&gt;0),('Personas Enjuiciadas'!D58+'Personas Enjuiciadas'!I58)/('Personas Enjuiciadas'!N58+'Personas Enjuiciadas'!P58),"-")</f>
        <v>0.96875</v>
      </c>
      <c r="E57" s="64">
        <f>IF(AND('Personas Enjuiciadas'!E58+'Personas Enjuiciadas'!J58&gt;0,'Personas Enjuiciadas'!O58+'Personas Enjuiciadas'!Q58&gt;0),('Personas Enjuiciadas'!E58+'Personas Enjuiciadas'!J58)/('Personas Enjuiciadas'!O58+'Personas Enjuiciadas'!Q58),"-")</f>
        <v>1</v>
      </c>
      <c r="H57" s="44"/>
    </row>
    <row r="58" spans="2:8" ht="20.100000000000001" customHeight="1" thickBot="1" x14ac:dyDescent="0.25">
      <c r="B58" s="4" t="s">
        <v>266</v>
      </c>
      <c r="C58" s="41">
        <f>IF('Personas Enjuiciadas'!D59+'Personas Enjuiciadas'!E59+'Personas Enjuiciadas'!I59+'Personas Enjuiciadas'!J59&gt;0,('Personas Enjuiciadas'!D59+'Personas Enjuiciadas'!E59+'Personas Enjuiciadas'!I59+'Personas Enjuiciadas'!J59)/'Personas Enjuiciadas'!M59,"-")</f>
        <v>0.90797546012269936</v>
      </c>
      <c r="D58" s="64">
        <f>IF(AND('Personas Enjuiciadas'!D59+'Personas Enjuiciadas'!I59&gt;0,'Personas Enjuiciadas'!N59+'Personas Enjuiciadas'!P59&gt;0),('Personas Enjuiciadas'!D59+'Personas Enjuiciadas'!I59)/('Personas Enjuiciadas'!N59+'Personas Enjuiciadas'!P59),"-")</f>
        <v>0.89915966386554624</v>
      </c>
      <c r="E58" s="64">
        <f>IF(AND('Personas Enjuiciadas'!E59+'Personas Enjuiciadas'!J59&gt;0,'Personas Enjuiciadas'!O59+'Personas Enjuiciadas'!Q59&gt;0),('Personas Enjuiciadas'!E59+'Personas Enjuiciadas'!J59)/('Personas Enjuiciadas'!O59+'Personas Enjuiciadas'!Q59),"-")</f>
        <v>0.93181818181818177</v>
      </c>
      <c r="H58" s="44"/>
    </row>
    <row r="59" spans="2:8" ht="20.100000000000001" customHeight="1" thickBot="1" x14ac:dyDescent="0.25">
      <c r="B59" s="4" t="s">
        <v>267</v>
      </c>
      <c r="C59" s="45">
        <f>IF('Personas Enjuiciadas'!D60+'Personas Enjuiciadas'!E60+'Personas Enjuiciadas'!I60+'Personas Enjuiciadas'!J60&gt;0,('Personas Enjuiciadas'!D60+'Personas Enjuiciadas'!E60+'Personas Enjuiciadas'!I60+'Personas Enjuiciadas'!J60)/'Personas Enjuiciadas'!M60,"-")</f>
        <v>1</v>
      </c>
      <c r="D59" s="64">
        <f>IF(AND('Personas Enjuiciadas'!D60+'Personas Enjuiciadas'!I60&gt;0,'Personas Enjuiciadas'!N60+'Personas Enjuiciadas'!P60&gt;0),('Personas Enjuiciadas'!D60+'Personas Enjuiciadas'!I60)/('Personas Enjuiciadas'!N60+'Personas Enjuiciadas'!P60),"-")</f>
        <v>1</v>
      </c>
      <c r="E59" s="64">
        <f>IF(AND('Personas Enjuiciadas'!E60+'Personas Enjuiciadas'!J60&gt;0,'Personas Enjuiciadas'!O60+'Personas Enjuiciadas'!Q60&gt;0),('Personas Enjuiciadas'!E60+'Personas Enjuiciadas'!J60)/('Personas Enjuiciadas'!O60+'Personas Enjuiciadas'!Q60),"-")</f>
        <v>1</v>
      </c>
      <c r="H59" s="44"/>
    </row>
    <row r="60" spans="2:8" ht="20.100000000000001" customHeight="1" thickBot="1" x14ac:dyDescent="0.25">
      <c r="B60" s="7" t="s">
        <v>22</v>
      </c>
      <c r="C60" s="37">
        <f>IF('Personas Enjuiciadas'!D61+'Personas Enjuiciadas'!E61+'Personas Enjuiciadas'!I61+'Personas Enjuiciadas'!J61&gt;0,('Personas Enjuiciadas'!D61+'Personas Enjuiciadas'!E61+'Personas Enjuiciadas'!I61+'Personas Enjuiciadas'!J61)/'Personas Enjuiciadas'!M61,"-")</f>
        <v>0.89094997189432268</v>
      </c>
      <c r="D60" s="37">
        <f>IF(AND('Personas Enjuiciadas'!D61+'Personas Enjuiciadas'!I61&gt;0,'Personas Enjuiciadas'!N61+'Personas Enjuiciadas'!P61&gt;0),('Personas Enjuiciadas'!D61+'Personas Enjuiciadas'!I61)/('Personas Enjuiciadas'!N61+'Personas Enjuiciadas'!P61),"-")</f>
        <v>0.87564901349948077</v>
      </c>
      <c r="E60" s="37">
        <f>IF(AND('Personas Enjuiciadas'!E61+'Personas Enjuiciadas'!J61&gt;0,'Personas Enjuiciadas'!O61+'Personas Enjuiciadas'!Q61&gt;0),('Personas Enjuiciadas'!E61+'Personas Enjuiciadas'!J61)/('Personas Enjuiciadas'!O61+'Personas Enjuiciadas'!Q61),"-")</f>
        <v>0.9306397306397306</v>
      </c>
      <c r="H60" s="4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125" customWidth="1"/>
  </cols>
  <sheetData>
    <row r="9" spans="2:11" ht="41.25" customHeight="1" x14ac:dyDescent="0.2">
      <c r="B9" s="10"/>
      <c r="C9" s="94" t="s">
        <v>131</v>
      </c>
      <c r="D9" s="95"/>
      <c r="E9" s="95"/>
      <c r="F9" s="95"/>
      <c r="G9" s="96"/>
      <c r="H9" s="94" t="s">
        <v>139</v>
      </c>
      <c r="I9" s="95"/>
      <c r="J9" s="95"/>
      <c r="K9" s="95"/>
    </row>
    <row r="10" spans="2:11" ht="41.25" customHeight="1" thickBot="1" x14ac:dyDescent="0.25">
      <c r="B10" s="26"/>
      <c r="C10" s="24" t="s">
        <v>140</v>
      </c>
      <c r="D10" s="24" t="s">
        <v>141</v>
      </c>
      <c r="E10" s="24" t="s">
        <v>142</v>
      </c>
      <c r="F10" s="24" t="s">
        <v>143</v>
      </c>
      <c r="G10" s="24" t="s">
        <v>36</v>
      </c>
      <c r="H10" s="24" t="s">
        <v>140</v>
      </c>
      <c r="I10" s="24" t="s">
        <v>141</v>
      </c>
      <c r="J10" s="24" t="s">
        <v>142</v>
      </c>
      <c r="K10" s="24" t="s">
        <v>143</v>
      </c>
    </row>
    <row r="11" spans="2:11" ht="20.100000000000001" customHeight="1" thickBot="1" x14ac:dyDescent="0.25">
      <c r="B11" s="3" t="s">
        <v>218</v>
      </c>
      <c r="C11" s="20">
        <v>117</v>
      </c>
      <c r="D11" s="20">
        <v>23</v>
      </c>
      <c r="E11" s="20">
        <v>101</v>
      </c>
      <c r="F11" s="20">
        <v>102</v>
      </c>
      <c r="G11" s="20">
        <v>343</v>
      </c>
      <c r="H11" s="71">
        <f>C11/$G11</f>
        <v>0.34110787172011664</v>
      </c>
      <c r="I11" s="71">
        <f t="shared" ref="I11:K11" si="0">D11/$G11</f>
        <v>6.7055393586005832E-2</v>
      </c>
      <c r="J11" s="71">
        <f t="shared" si="0"/>
        <v>0.29446064139941691</v>
      </c>
      <c r="K11" s="71">
        <f t="shared" si="0"/>
        <v>0.29737609329446063</v>
      </c>
    </row>
    <row r="12" spans="2:11" ht="20.100000000000001" customHeight="1" thickBot="1" x14ac:dyDescent="0.25">
      <c r="B12" s="4" t="s">
        <v>219</v>
      </c>
      <c r="C12" s="20">
        <v>93</v>
      </c>
      <c r="D12" s="20">
        <v>49</v>
      </c>
      <c r="E12" s="20">
        <v>76</v>
      </c>
      <c r="F12" s="20">
        <v>113</v>
      </c>
      <c r="G12" s="20">
        <v>331</v>
      </c>
      <c r="H12" s="71">
        <f t="shared" ref="H12:H61" si="1">C12/$G12</f>
        <v>0.2809667673716012</v>
      </c>
      <c r="I12" s="71">
        <f t="shared" ref="I12:I60" si="2">D12/$G12</f>
        <v>0.14803625377643503</v>
      </c>
      <c r="J12" s="71">
        <f t="shared" ref="J12:J60" si="3">E12/$G12</f>
        <v>0.22960725075528701</v>
      </c>
      <c r="K12" s="71">
        <f t="shared" ref="K12:K60" si="4">F12/$G12</f>
        <v>0.34138972809667673</v>
      </c>
    </row>
    <row r="13" spans="2:11" ht="20.100000000000001" customHeight="1" thickBot="1" x14ac:dyDescent="0.25">
      <c r="B13" s="4" t="s">
        <v>220</v>
      </c>
      <c r="C13" s="20">
        <v>24</v>
      </c>
      <c r="D13" s="20">
        <v>11</v>
      </c>
      <c r="E13" s="20">
        <v>30</v>
      </c>
      <c r="F13" s="20">
        <v>41</v>
      </c>
      <c r="G13" s="20">
        <v>106</v>
      </c>
      <c r="H13" s="71">
        <f t="shared" si="1"/>
        <v>0.22641509433962265</v>
      </c>
      <c r="I13" s="71">
        <f t="shared" si="2"/>
        <v>0.10377358490566038</v>
      </c>
      <c r="J13" s="71">
        <f t="shared" si="3"/>
        <v>0.28301886792452829</v>
      </c>
      <c r="K13" s="71">
        <f t="shared" si="4"/>
        <v>0.3867924528301887</v>
      </c>
    </row>
    <row r="14" spans="2:11" ht="20.100000000000001" customHeight="1" thickBot="1" x14ac:dyDescent="0.25">
      <c r="B14" s="4" t="s">
        <v>221</v>
      </c>
      <c r="C14" s="20">
        <v>54</v>
      </c>
      <c r="D14" s="20">
        <v>29</v>
      </c>
      <c r="E14" s="20">
        <v>112</v>
      </c>
      <c r="F14" s="20">
        <v>105</v>
      </c>
      <c r="G14" s="20">
        <v>300</v>
      </c>
      <c r="H14" s="71">
        <f t="shared" si="1"/>
        <v>0.18</v>
      </c>
      <c r="I14" s="71">
        <f t="shared" si="2"/>
        <v>9.6666666666666665E-2</v>
      </c>
      <c r="J14" s="71">
        <f t="shared" si="3"/>
        <v>0.37333333333333335</v>
      </c>
      <c r="K14" s="71">
        <f t="shared" si="4"/>
        <v>0.35</v>
      </c>
    </row>
    <row r="15" spans="2:11" ht="20.100000000000001" customHeight="1" thickBot="1" x14ac:dyDescent="0.25">
      <c r="B15" s="4" t="s">
        <v>222</v>
      </c>
      <c r="C15" s="20">
        <v>39</v>
      </c>
      <c r="D15" s="20">
        <v>26</v>
      </c>
      <c r="E15" s="20">
        <v>49</v>
      </c>
      <c r="F15" s="20">
        <v>64</v>
      </c>
      <c r="G15" s="20">
        <v>178</v>
      </c>
      <c r="H15" s="71">
        <f t="shared" si="1"/>
        <v>0.21910112359550563</v>
      </c>
      <c r="I15" s="71">
        <f t="shared" si="2"/>
        <v>0.14606741573033707</v>
      </c>
      <c r="J15" s="71">
        <f t="shared" si="3"/>
        <v>0.2752808988764045</v>
      </c>
      <c r="K15" s="71">
        <f t="shared" si="4"/>
        <v>0.3595505617977528</v>
      </c>
    </row>
    <row r="16" spans="2:11" ht="20.100000000000001" customHeight="1" thickBot="1" x14ac:dyDescent="0.25">
      <c r="B16" s="4" t="s">
        <v>223</v>
      </c>
      <c r="C16" s="20">
        <v>29</v>
      </c>
      <c r="D16" s="20">
        <v>31</v>
      </c>
      <c r="E16" s="20">
        <v>27</v>
      </c>
      <c r="F16" s="20">
        <v>43</v>
      </c>
      <c r="G16" s="20">
        <v>130</v>
      </c>
      <c r="H16" s="71">
        <f t="shared" si="1"/>
        <v>0.22307692307692309</v>
      </c>
      <c r="I16" s="71">
        <f t="shared" si="2"/>
        <v>0.23846153846153847</v>
      </c>
      <c r="J16" s="71">
        <f t="shared" si="3"/>
        <v>0.2076923076923077</v>
      </c>
      <c r="K16" s="71">
        <f t="shared" si="4"/>
        <v>0.33076923076923076</v>
      </c>
    </row>
    <row r="17" spans="2:11" ht="20.100000000000001" customHeight="1" thickBot="1" x14ac:dyDescent="0.25">
      <c r="B17" s="4" t="s">
        <v>224</v>
      </c>
      <c r="C17" s="20">
        <v>71</v>
      </c>
      <c r="D17" s="20">
        <v>58</v>
      </c>
      <c r="E17" s="20">
        <v>107</v>
      </c>
      <c r="F17" s="20">
        <v>149</v>
      </c>
      <c r="G17" s="20">
        <v>385</v>
      </c>
      <c r="H17" s="71">
        <f t="shared" si="1"/>
        <v>0.18441558441558442</v>
      </c>
      <c r="I17" s="71">
        <f t="shared" si="2"/>
        <v>0.15064935064935064</v>
      </c>
      <c r="J17" s="71">
        <f t="shared" si="3"/>
        <v>0.2779220779220779</v>
      </c>
      <c r="K17" s="71">
        <f t="shared" si="4"/>
        <v>0.38701298701298703</v>
      </c>
    </row>
    <row r="18" spans="2:11" ht="20.100000000000001" customHeight="1" thickBot="1" x14ac:dyDescent="0.25">
      <c r="B18" s="4" t="s">
        <v>225</v>
      </c>
      <c r="C18" s="20">
        <v>81</v>
      </c>
      <c r="D18" s="20">
        <v>70</v>
      </c>
      <c r="E18" s="20">
        <v>139</v>
      </c>
      <c r="F18" s="20">
        <v>220</v>
      </c>
      <c r="G18" s="20">
        <v>510</v>
      </c>
      <c r="H18" s="71">
        <f t="shared" si="1"/>
        <v>0.1588235294117647</v>
      </c>
      <c r="I18" s="71">
        <f t="shared" si="2"/>
        <v>0.13725490196078433</v>
      </c>
      <c r="J18" s="71">
        <f t="shared" si="3"/>
        <v>0.27254901960784311</v>
      </c>
      <c r="K18" s="71">
        <f t="shared" si="4"/>
        <v>0.43137254901960786</v>
      </c>
    </row>
    <row r="19" spans="2:11" ht="20.100000000000001" customHeight="1" thickBot="1" x14ac:dyDescent="0.25">
      <c r="B19" s="4" t="s">
        <v>226</v>
      </c>
      <c r="C19" s="20">
        <v>9</v>
      </c>
      <c r="D19" s="20">
        <v>2</v>
      </c>
      <c r="E19" s="20">
        <v>10</v>
      </c>
      <c r="F19" s="20">
        <v>13</v>
      </c>
      <c r="G19" s="20">
        <v>34</v>
      </c>
      <c r="H19" s="71">
        <f t="shared" si="1"/>
        <v>0.26470588235294118</v>
      </c>
      <c r="I19" s="71">
        <f t="shared" si="2"/>
        <v>5.8823529411764705E-2</v>
      </c>
      <c r="J19" s="71">
        <f t="shared" si="3"/>
        <v>0.29411764705882354</v>
      </c>
      <c r="K19" s="71">
        <f t="shared" si="4"/>
        <v>0.38235294117647056</v>
      </c>
    </row>
    <row r="20" spans="2:11" ht="20.100000000000001" customHeight="1" thickBot="1" x14ac:dyDescent="0.25">
      <c r="B20" s="4" t="s">
        <v>227</v>
      </c>
      <c r="C20" s="20">
        <v>6</v>
      </c>
      <c r="D20" s="20">
        <v>2</v>
      </c>
      <c r="E20" s="20">
        <v>6</v>
      </c>
      <c r="F20" s="20">
        <v>1</v>
      </c>
      <c r="G20" s="20">
        <v>15</v>
      </c>
      <c r="H20" s="71">
        <f t="shared" si="1"/>
        <v>0.4</v>
      </c>
      <c r="I20" s="71">
        <f t="shared" si="2"/>
        <v>0.13333333333333333</v>
      </c>
      <c r="J20" s="71">
        <f t="shared" si="3"/>
        <v>0.4</v>
      </c>
      <c r="K20" s="71">
        <f t="shared" si="4"/>
        <v>6.6666666666666666E-2</v>
      </c>
    </row>
    <row r="21" spans="2:11" ht="20.100000000000001" customHeight="1" thickBot="1" x14ac:dyDescent="0.25">
      <c r="B21" s="4" t="s">
        <v>228</v>
      </c>
      <c r="C21" s="20">
        <v>35</v>
      </c>
      <c r="D21" s="20">
        <v>11</v>
      </c>
      <c r="E21" s="20">
        <v>30</v>
      </c>
      <c r="F21" s="20">
        <v>51</v>
      </c>
      <c r="G21" s="20">
        <v>127</v>
      </c>
      <c r="H21" s="71">
        <f t="shared" si="1"/>
        <v>0.27559055118110237</v>
      </c>
      <c r="I21" s="71">
        <f t="shared" si="2"/>
        <v>8.6614173228346455E-2</v>
      </c>
      <c r="J21" s="71">
        <f t="shared" si="3"/>
        <v>0.23622047244094488</v>
      </c>
      <c r="K21" s="71">
        <f t="shared" si="4"/>
        <v>0.40157480314960631</v>
      </c>
    </row>
    <row r="22" spans="2:11" ht="20.100000000000001" customHeight="1" thickBot="1" x14ac:dyDescent="0.25">
      <c r="B22" s="4" t="s">
        <v>229</v>
      </c>
      <c r="C22" s="20">
        <v>52</v>
      </c>
      <c r="D22" s="20">
        <v>38</v>
      </c>
      <c r="E22" s="20">
        <v>67</v>
      </c>
      <c r="F22" s="20">
        <v>72</v>
      </c>
      <c r="G22" s="20">
        <v>229</v>
      </c>
      <c r="H22" s="71">
        <f t="shared" si="1"/>
        <v>0.22707423580786026</v>
      </c>
      <c r="I22" s="71">
        <f t="shared" si="2"/>
        <v>0.16593886462882096</v>
      </c>
      <c r="J22" s="71">
        <f t="shared" si="3"/>
        <v>0.29257641921397382</v>
      </c>
      <c r="K22" s="71">
        <f t="shared" si="4"/>
        <v>0.31441048034934499</v>
      </c>
    </row>
    <row r="23" spans="2:11" ht="20.100000000000001" customHeight="1" thickBot="1" x14ac:dyDescent="0.25">
      <c r="B23" s="4" t="s">
        <v>230</v>
      </c>
      <c r="C23" s="20">
        <v>62</v>
      </c>
      <c r="D23" s="20">
        <v>43</v>
      </c>
      <c r="E23" s="20">
        <v>51</v>
      </c>
      <c r="F23" s="20">
        <v>106</v>
      </c>
      <c r="G23" s="20">
        <v>262</v>
      </c>
      <c r="H23" s="71">
        <f t="shared" si="1"/>
        <v>0.23664122137404581</v>
      </c>
      <c r="I23" s="71">
        <f t="shared" si="2"/>
        <v>0.16412213740458015</v>
      </c>
      <c r="J23" s="71">
        <f t="shared" si="3"/>
        <v>0.19465648854961831</v>
      </c>
      <c r="K23" s="71">
        <f t="shared" si="4"/>
        <v>0.40458015267175573</v>
      </c>
    </row>
    <row r="24" spans="2:11" ht="20.100000000000001" customHeight="1" thickBot="1" x14ac:dyDescent="0.25">
      <c r="B24" s="4" t="s">
        <v>231</v>
      </c>
      <c r="C24" s="20">
        <v>25</v>
      </c>
      <c r="D24" s="20">
        <v>11</v>
      </c>
      <c r="E24" s="20">
        <v>68</v>
      </c>
      <c r="F24" s="20">
        <v>79</v>
      </c>
      <c r="G24" s="20">
        <v>183</v>
      </c>
      <c r="H24" s="71">
        <f t="shared" si="1"/>
        <v>0.13661202185792351</v>
      </c>
      <c r="I24" s="71">
        <f t="shared" si="2"/>
        <v>6.0109289617486336E-2</v>
      </c>
      <c r="J24" s="71">
        <f t="shared" si="3"/>
        <v>0.37158469945355194</v>
      </c>
      <c r="K24" s="71">
        <f t="shared" si="4"/>
        <v>0.43169398907103823</v>
      </c>
    </row>
    <row r="25" spans="2:11" ht="20.100000000000001" customHeight="1" thickBot="1" x14ac:dyDescent="0.25">
      <c r="B25" s="4" t="s">
        <v>232</v>
      </c>
      <c r="C25" s="20">
        <v>54</v>
      </c>
      <c r="D25" s="20">
        <v>43</v>
      </c>
      <c r="E25" s="20">
        <v>116</v>
      </c>
      <c r="F25" s="20">
        <v>239</v>
      </c>
      <c r="G25" s="20">
        <v>452</v>
      </c>
      <c r="H25" s="71">
        <f t="shared" si="1"/>
        <v>0.11946902654867257</v>
      </c>
      <c r="I25" s="71">
        <f t="shared" si="2"/>
        <v>9.5132743362831854E-2</v>
      </c>
      <c r="J25" s="71">
        <f t="shared" si="3"/>
        <v>0.25663716814159293</v>
      </c>
      <c r="K25" s="71">
        <f t="shared" si="4"/>
        <v>0.52876106194690264</v>
      </c>
    </row>
    <row r="26" spans="2:11" ht="20.100000000000001" customHeight="1" thickBot="1" x14ac:dyDescent="0.25">
      <c r="B26" s="5" t="s">
        <v>233</v>
      </c>
      <c r="C26" s="20">
        <v>30</v>
      </c>
      <c r="D26" s="20">
        <v>14</v>
      </c>
      <c r="E26" s="20">
        <v>24</v>
      </c>
      <c r="F26" s="20">
        <v>26</v>
      </c>
      <c r="G26" s="20">
        <v>94</v>
      </c>
      <c r="H26" s="71">
        <f t="shared" si="1"/>
        <v>0.31914893617021278</v>
      </c>
      <c r="I26" s="71">
        <f t="shared" si="2"/>
        <v>0.14893617021276595</v>
      </c>
      <c r="J26" s="71">
        <f t="shared" si="3"/>
        <v>0.25531914893617019</v>
      </c>
      <c r="K26" s="71">
        <f t="shared" si="4"/>
        <v>0.27659574468085107</v>
      </c>
    </row>
    <row r="27" spans="2:11" ht="20.100000000000001" customHeight="1" thickBot="1" x14ac:dyDescent="0.25">
      <c r="B27" s="6" t="s">
        <v>234</v>
      </c>
      <c r="C27" s="20">
        <v>6</v>
      </c>
      <c r="D27" s="20">
        <v>3</v>
      </c>
      <c r="E27" s="20">
        <v>11</v>
      </c>
      <c r="F27" s="20">
        <v>12</v>
      </c>
      <c r="G27" s="20">
        <v>32</v>
      </c>
      <c r="H27" s="71">
        <f t="shared" si="1"/>
        <v>0.1875</v>
      </c>
      <c r="I27" s="71">
        <f t="shared" si="2"/>
        <v>9.375E-2</v>
      </c>
      <c r="J27" s="71">
        <f t="shared" si="3"/>
        <v>0.34375</v>
      </c>
      <c r="K27" s="71">
        <f t="shared" si="4"/>
        <v>0.375</v>
      </c>
    </row>
    <row r="28" spans="2:11" ht="20.100000000000001" customHeight="1" thickBot="1" x14ac:dyDescent="0.25">
      <c r="B28" s="4" t="s">
        <v>235</v>
      </c>
      <c r="C28" s="20">
        <v>7</v>
      </c>
      <c r="D28" s="20">
        <v>4</v>
      </c>
      <c r="E28" s="20">
        <v>17</v>
      </c>
      <c r="F28" s="20">
        <v>24</v>
      </c>
      <c r="G28" s="20">
        <v>52</v>
      </c>
      <c r="H28" s="71">
        <f t="shared" si="1"/>
        <v>0.13461538461538461</v>
      </c>
      <c r="I28" s="71">
        <f t="shared" si="2"/>
        <v>7.6923076923076927E-2</v>
      </c>
      <c r="J28" s="71">
        <f t="shared" si="3"/>
        <v>0.32692307692307693</v>
      </c>
      <c r="K28" s="71">
        <f t="shared" si="4"/>
        <v>0.46153846153846156</v>
      </c>
    </row>
    <row r="29" spans="2:11" ht="20.100000000000001" customHeight="1" thickBot="1" x14ac:dyDescent="0.25">
      <c r="B29" s="4" t="s">
        <v>236</v>
      </c>
      <c r="C29" s="20">
        <v>14</v>
      </c>
      <c r="D29" s="20">
        <v>12</v>
      </c>
      <c r="E29" s="20">
        <v>28</v>
      </c>
      <c r="F29" s="20">
        <v>20</v>
      </c>
      <c r="G29" s="20">
        <v>74</v>
      </c>
      <c r="H29" s="71">
        <f t="shared" si="1"/>
        <v>0.1891891891891892</v>
      </c>
      <c r="I29" s="71">
        <f t="shared" si="2"/>
        <v>0.16216216216216217</v>
      </c>
      <c r="J29" s="71">
        <f t="shared" si="3"/>
        <v>0.3783783783783784</v>
      </c>
      <c r="K29" s="71">
        <f t="shared" si="4"/>
        <v>0.27027027027027029</v>
      </c>
    </row>
    <row r="30" spans="2:11" ht="20.100000000000001" customHeight="1" thickBot="1" x14ac:dyDescent="0.25">
      <c r="B30" s="4" t="s">
        <v>237</v>
      </c>
      <c r="C30" s="20">
        <v>0</v>
      </c>
      <c r="D30" s="20">
        <v>5</v>
      </c>
      <c r="E30" s="20">
        <v>10</v>
      </c>
      <c r="F30" s="20">
        <v>6</v>
      </c>
      <c r="G30" s="20">
        <v>21</v>
      </c>
      <c r="H30" s="71">
        <f t="shared" si="1"/>
        <v>0</v>
      </c>
      <c r="I30" s="71">
        <f t="shared" si="2"/>
        <v>0.23809523809523808</v>
      </c>
      <c r="J30" s="71">
        <f t="shared" si="3"/>
        <v>0.47619047619047616</v>
      </c>
      <c r="K30" s="71">
        <f t="shared" si="4"/>
        <v>0.2857142857142857</v>
      </c>
    </row>
    <row r="31" spans="2:11" ht="20.100000000000001" customHeight="1" thickBot="1" x14ac:dyDescent="0.25">
      <c r="B31" s="4" t="s">
        <v>238</v>
      </c>
      <c r="C31" s="20">
        <v>5</v>
      </c>
      <c r="D31" s="20">
        <v>3</v>
      </c>
      <c r="E31" s="20">
        <v>6</v>
      </c>
      <c r="F31" s="20">
        <v>13</v>
      </c>
      <c r="G31" s="20">
        <v>27</v>
      </c>
      <c r="H31" s="71">
        <f t="shared" si="1"/>
        <v>0.18518518518518517</v>
      </c>
      <c r="I31" s="71">
        <f t="shared" si="2"/>
        <v>0.1111111111111111</v>
      </c>
      <c r="J31" s="71">
        <f t="shared" si="3"/>
        <v>0.22222222222222221</v>
      </c>
      <c r="K31" s="71">
        <f t="shared" si="4"/>
        <v>0.48148148148148145</v>
      </c>
    </row>
    <row r="32" spans="2:11" ht="20.100000000000001" customHeight="1" thickBot="1" x14ac:dyDescent="0.25">
      <c r="B32" s="4" t="s">
        <v>239</v>
      </c>
      <c r="C32" s="20">
        <v>4</v>
      </c>
      <c r="D32" s="20">
        <v>1</v>
      </c>
      <c r="E32" s="20">
        <v>9</v>
      </c>
      <c r="F32" s="20">
        <v>4</v>
      </c>
      <c r="G32" s="20">
        <v>18</v>
      </c>
      <c r="H32" s="71">
        <f t="shared" si="1"/>
        <v>0.22222222222222221</v>
      </c>
      <c r="I32" s="71">
        <f t="shared" si="2"/>
        <v>5.5555555555555552E-2</v>
      </c>
      <c r="J32" s="71">
        <f t="shared" si="3"/>
        <v>0.5</v>
      </c>
      <c r="K32" s="71">
        <f t="shared" si="4"/>
        <v>0.22222222222222221</v>
      </c>
    </row>
    <row r="33" spans="2:11" ht="20.100000000000001" customHeight="1" thickBot="1" x14ac:dyDescent="0.25">
      <c r="B33" s="4" t="s">
        <v>240</v>
      </c>
      <c r="C33" s="20">
        <v>3</v>
      </c>
      <c r="D33" s="20">
        <v>1</v>
      </c>
      <c r="E33" s="20">
        <v>4</v>
      </c>
      <c r="F33" s="20">
        <v>11</v>
      </c>
      <c r="G33" s="20">
        <v>19</v>
      </c>
      <c r="H33" s="71">
        <f t="shared" si="1"/>
        <v>0.15789473684210525</v>
      </c>
      <c r="I33" s="71">
        <f t="shared" si="2"/>
        <v>5.2631578947368418E-2</v>
      </c>
      <c r="J33" s="71">
        <f t="shared" si="3"/>
        <v>0.21052631578947367</v>
      </c>
      <c r="K33" s="71">
        <f t="shared" si="4"/>
        <v>0.57894736842105265</v>
      </c>
    </row>
    <row r="34" spans="2:11" ht="20.100000000000001" customHeight="1" thickBot="1" x14ac:dyDescent="0.25">
      <c r="B34" s="4" t="s">
        <v>241</v>
      </c>
      <c r="C34" s="20">
        <v>17</v>
      </c>
      <c r="D34" s="20">
        <v>27</v>
      </c>
      <c r="E34" s="20">
        <v>26</v>
      </c>
      <c r="F34" s="20">
        <v>41</v>
      </c>
      <c r="G34" s="20">
        <v>111</v>
      </c>
      <c r="H34" s="71">
        <f t="shared" si="1"/>
        <v>0.15315315315315314</v>
      </c>
      <c r="I34" s="71">
        <f t="shared" si="2"/>
        <v>0.24324324324324326</v>
      </c>
      <c r="J34" s="71">
        <f t="shared" si="3"/>
        <v>0.23423423423423423</v>
      </c>
      <c r="K34" s="71">
        <f t="shared" si="4"/>
        <v>0.36936936936936937</v>
      </c>
    </row>
    <row r="35" spans="2:11" ht="20.100000000000001" customHeight="1" thickBot="1" x14ac:dyDescent="0.25">
      <c r="B35" s="4" t="s">
        <v>242</v>
      </c>
      <c r="C35" s="20">
        <v>1</v>
      </c>
      <c r="D35" s="20">
        <v>9</v>
      </c>
      <c r="E35" s="20">
        <v>7</v>
      </c>
      <c r="F35" s="20">
        <v>14</v>
      </c>
      <c r="G35" s="20">
        <v>31</v>
      </c>
      <c r="H35" s="71">
        <f t="shared" si="1"/>
        <v>3.2258064516129031E-2</v>
      </c>
      <c r="I35" s="71">
        <f t="shared" si="2"/>
        <v>0.29032258064516131</v>
      </c>
      <c r="J35" s="71">
        <f t="shared" si="3"/>
        <v>0.22580645161290322</v>
      </c>
      <c r="K35" s="71">
        <f t="shared" si="4"/>
        <v>0.45161290322580644</v>
      </c>
    </row>
    <row r="36" spans="2:11" ht="20.100000000000001" customHeight="1" thickBot="1" x14ac:dyDescent="0.25">
      <c r="B36" s="4" t="s">
        <v>243</v>
      </c>
      <c r="C36" s="20">
        <v>26</v>
      </c>
      <c r="D36" s="20">
        <v>21</v>
      </c>
      <c r="E36" s="20">
        <v>37</v>
      </c>
      <c r="F36" s="20">
        <v>18</v>
      </c>
      <c r="G36" s="20">
        <v>102</v>
      </c>
      <c r="H36" s="71">
        <f t="shared" si="1"/>
        <v>0.25490196078431371</v>
      </c>
      <c r="I36" s="71">
        <f t="shared" si="2"/>
        <v>0.20588235294117646</v>
      </c>
      <c r="J36" s="71">
        <f t="shared" si="3"/>
        <v>0.36274509803921567</v>
      </c>
      <c r="K36" s="71">
        <f t="shared" si="4"/>
        <v>0.17647058823529413</v>
      </c>
    </row>
    <row r="37" spans="2:11" ht="20.100000000000001" customHeight="1" thickBot="1" x14ac:dyDescent="0.25">
      <c r="B37" s="4" t="s">
        <v>244</v>
      </c>
      <c r="C37" s="20">
        <v>27</v>
      </c>
      <c r="D37" s="20">
        <v>14</v>
      </c>
      <c r="E37" s="20">
        <v>45</v>
      </c>
      <c r="F37" s="20">
        <v>39</v>
      </c>
      <c r="G37" s="20">
        <v>125</v>
      </c>
      <c r="H37" s="71">
        <f t="shared" si="1"/>
        <v>0.216</v>
      </c>
      <c r="I37" s="71">
        <f t="shared" si="2"/>
        <v>0.112</v>
      </c>
      <c r="J37" s="71">
        <f t="shared" si="3"/>
        <v>0.36</v>
      </c>
      <c r="K37" s="71">
        <f t="shared" si="4"/>
        <v>0.312</v>
      </c>
    </row>
    <row r="38" spans="2:11" ht="20.100000000000001" customHeight="1" thickBot="1" x14ac:dyDescent="0.25">
      <c r="B38" s="4" t="s">
        <v>245</v>
      </c>
      <c r="C38" s="20">
        <v>10</v>
      </c>
      <c r="D38" s="20">
        <v>7</v>
      </c>
      <c r="E38" s="20">
        <v>14</v>
      </c>
      <c r="F38" s="20">
        <v>14</v>
      </c>
      <c r="G38" s="20">
        <v>45</v>
      </c>
      <c r="H38" s="71">
        <f t="shared" si="1"/>
        <v>0.22222222222222221</v>
      </c>
      <c r="I38" s="71">
        <f t="shared" si="2"/>
        <v>0.15555555555555556</v>
      </c>
      <c r="J38" s="71">
        <f t="shared" si="3"/>
        <v>0.31111111111111112</v>
      </c>
      <c r="K38" s="71">
        <f t="shared" si="4"/>
        <v>0.31111111111111112</v>
      </c>
    </row>
    <row r="39" spans="2:11" ht="20.100000000000001" customHeight="1" thickBot="1" x14ac:dyDescent="0.25">
      <c r="B39" s="4" t="s">
        <v>246</v>
      </c>
      <c r="C39" s="20">
        <v>23</v>
      </c>
      <c r="D39" s="20">
        <v>6</v>
      </c>
      <c r="E39" s="20">
        <v>27</v>
      </c>
      <c r="F39" s="20">
        <v>18</v>
      </c>
      <c r="G39" s="20">
        <v>74</v>
      </c>
      <c r="H39" s="71">
        <f t="shared" si="1"/>
        <v>0.3108108108108108</v>
      </c>
      <c r="I39" s="71">
        <f t="shared" si="2"/>
        <v>8.1081081081081086E-2</v>
      </c>
      <c r="J39" s="71">
        <f t="shared" si="3"/>
        <v>0.36486486486486486</v>
      </c>
      <c r="K39" s="71">
        <f t="shared" si="4"/>
        <v>0.24324324324324326</v>
      </c>
    </row>
    <row r="40" spans="2:11" ht="20.100000000000001" customHeight="1" thickBot="1" x14ac:dyDescent="0.25">
      <c r="B40" s="4" t="s">
        <v>247</v>
      </c>
      <c r="C40" s="20">
        <v>31</v>
      </c>
      <c r="D40" s="20">
        <v>14</v>
      </c>
      <c r="E40" s="20">
        <v>40</v>
      </c>
      <c r="F40" s="20">
        <v>69</v>
      </c>
      <c r="G40" s="20">
        <v>154</v>
      </c>
      <c r="H40" s="71">
        <f t="shared" si="1"/>
        <v>0.20129870129870131</v>
      </c>
      <c r="I40" s="71">
        <f t="shared" si="2"/>
        <v>9.0909090909090912E-2</v>
      </c>
      <c r="J40" s="71">
        <f t="shared" si="3"/>
        <v>0.25974025974025972</v>
      </c>
      <c r="K40" s="71">
        <f t="shared" si="4"/>
        <v>0.44805194805194803</v>
      </c>
    </row>
    <row r="41" spans="2:11" ht="20.100000000000001" customHeight="1" thickBot="1" x14ac:dyDescent="0.25">
      <c r="B41" s="4" t="s">
        <v>248</v>
      </c>
      <c r="C41" s="20">
        <v>206</v>
      </c>
      <c r="D41" s="20">
        <v>121</v>
      </c>
      <c r="E41" s="20">
        <v>271</v>
      </c>
      <c r="F41" s="20">
        <v>354</v>
      </c>
      <c r="G41" s="20">
        <v>952</v>
      </c>
      <c r="H41" s="71">
        <f t="shared" si="1"/>
        <v>0.21638655462184875</v>
      </c>
      <c r="I41" s="71">
        <f t="shared" si="2"/>
        <v>0.12710084033613445</v>
      </c>
      <c r="J41" s="71">
        <f t="shared" si="3"/>
        <v>0.28466386554621848</v>
      </c>
      <c r="K41" s="71">
        <f t="shared" si="4"/>
        <v>0.37184873949579833</v>
      </c>
    </row>
    <row r="42" spans="2:11" ht="20.100000000000001" customHeight="1" thickBot="1" x14ac:dyDescent="0.25">
      <c r="B42" s="4" t="s">
        <v>249</v>
      </c>
      <c r="C42" s="20">
        <v>29</v>
      </c>
      <c r="D42" s="20">
        <v>21</v>
      </c>
      <c r="E42" s="20">
        <v>42</v>
      </c>
      <c r="F42" s="20">
        <v>48</v>
      </c>
      <c r="G42" s="20">
        <v>140</v>
      </c>
      <c r="H42" s="71">
        <f t="shared" si="1"/>
        <v>0.20714285714285716</v>
      </c>
      <c r="I42" s="71">
        <f t="shared" si="2"/>
        <v>0.15</v>
      </c>
      <c r="J42" s="71">
        <f t="shared" si="3"/>
        <v>0.3</v>
      </c>
      <c r="K42" s="71">
        <f t="shared" si="4"/>
        <v>0.34285714285714286</v>
      </c>
    </row>
    <row r="43" spans="2:11" ht="20.100000000000001" customHeight="1" thickBot="1" x14ac:dyDescent="0.25">
      <c r="B43" s="4" t="s">
        <v>250</v>
      </c>
      <c r="C43" s="20">
        <v>13</v>
      </c>
      <c r="D43" s="20">
        <v>7</v>
      </c>
      <c r="E43" s="20">
        <v>9</v>
      </c>
      <c r="F43" s="20">
        <v>36</v>
      </c>
      <c r="G43" s="20">
        <v>65</v>
      </c>
      <c r="H43" s="71">
        <f t="shared" si="1"/>
        <v>0.2</v>
      </c>
      <c r="I43" s="71">
        <f t="shared" si="2"/>
        <v>0.1076923076923077</v>
      </c>
      <c r="J43" s="71">
        <f t="shared" si="3"/>
        <v>0.13846153846153847</v>
      </c>
      <c r="K43" s="71">
        <f t="shared" si="4"/>
        <v>0.55384615384615388</v>
      </c>
    </row>
    <row r="44" spans="2:11" ht="20.100000000000001" customHeight="1" thickBot="1" x14ac:dyDescent="0.25">
      <c r="B44" s="4" t="s">
        <v>251</v>
      </c>
      <c r="C44" s="20">
        <v>24</v>
      </c>
      <c r="D44" s="20">
        <v>18</v>
      </c>
      <c r="E44" s="20">
        <v>52</v>
      </c>
      <c r="F44" s="20">
        <v>69</v>
      </c>
      <c r="G44" s="20">
        <v>163</v>
      </c>
      <c r="H44" s="71">
        <f t="shared" si="1"/>
        <v>0.14723926380368099</v>
      </c>
      <c r="I44" s="71">
        <f t="shared" si="2"/>
        <v>0.11042944785276074</v>
      </c>
      <c r="J44" s="71">
        <f t="shared" si="3"/>
        <v>0.31901840490797545</v>
      </c>
      <c r="K44" s="71">
        <f t="shared" si="4"/>
        <v>0.42331288343558282</v>
      </c>
    </row>
    <row r="45" spans="2:11" ht="20.100000000000001" customHeight="1" thickBot="1" x14ac:dyDescent="0.25">
      <c r="B45" s="4" t="s">
        <v>252</v>
      </c>
      <c r="C45" s="20">
        <v>100</v>
      </c>
      <c r="D45" s="20">
        <v>59</v>
      </c>
      <c r="E45" s="20">
        <v>148</v>
      </c>
      <c r="F45" s="20">
        <v>196</v>
      </c>
      <c r="G45" s="20">
        <v>503</v>
      </c>
      <c r="H45" s="71">
        <f t="shared" si="1"/>
        <v>0.19880715705765409</v>
      </c>
      <c r="I45" s="71">
        <f t="shared" si="2"/>
        <v>0.1172962226640159</v>
      </c>
      <c r="J45" s="71">
        <f t="shared" si="3"/>
        <v>0.29423459244532801</v>
      </c>
      <c r="K45" s="71">
        <f t="shared" si="4"/>
        <v>0.38966202783300197</v>
      </c>
    </row>
    <row r="46" spans="2:11" ht="20.100000000000001" customHeight="1" thickBot="1" x14ac:dyDescent="0.25">
      <c r="B46" s="4" t="s">
        <v>253</v>
      </c>
      <c r="C46" s="20">
        <v>15</v>
      </c>
      <c r="D46" s="20">
        <v>15</v>
      </c>
      <c r="E46" s="20">
        <v>46</v>
      </c>
      <c r="F46" s="20">
        <v>51</v>
      </c>
      <c r="G46" s="20">
        <v>127</v>
      </c>
      <c r="H46" s="71">
        <f t="shared" si="1"/>
        <v>0.11811023622047244</v>
      </c>
      <c r="I46" s="71">
        <f t="shared" si="2"/>
        <v>0.11811023622047244</v>
      </c>
      <c r="J46" s="71">
        <f t="shared" si="3"/>
        <v>0.36220472440944884</v>
      </c>
      <c r="K46" s="71">
        <f t="shared" si="4"/>
        <v>0.40157480314960631</v>
      </c>
    </row>
    <row r="47" spans="2:11" ht="20.100000000000001" customHeight="1" thickBot="1" x14ac:dyDescent="0.25">
      <c r="B47" s="4" t="s">
        <v>254</v>
      </c>
      <c r="C47" s="20">
        <v>110</v>
      </c>
      <c r="D47" s="20">
        <v>85</v>
      </c>
      <c r="E47" s="20">
        <v>249</v>
      </c>
      <c r="F47" s="20">
        <v>275</v>
      </c>
      <c r="G47" s="20">
        <v>719</v>
      </c>
      <c r="H47" s="71">
        <f t="shared" si="1"/>
        <v>0.15299026425591097</v>
      </c>
      <c r="I47" s="71">
        <f t="shared" si="2"/>
        <v>0.11821974965229486</v>
      </c>
      <c r="J47" s="71">
        <f t="shared" si="3"/>
        <v>0.34631432545201668</v>
      </c>
      <c r="K47" s="71">
        <f t="shared" si="4"/>
        <v>0.38247566063977745</v>
      </c>
    </row>
    <row r="48" spans="2:11" ht="20.100000000000001" customHeight="1" thickBot="1" x14ac:dyDescent="0.25">
      <c r="B48" s="4" t="s">
        <v>255</v>
      </c>
      <c r="C48" s="20">
        <v>31</v>
      </c>
      <c r="D48" s="20">
        <v>17</v>
      </c>
      <c r="E48" s="20">
        <v>38</v>
      </c>
      <c r="F48" s="20">
        <v>51</v>
      </c>
      <c r="G48" s="20">
        <v>137</v>
      </c>
      <c r="H48" s="71">
        <f t="shared" si="1"/>
        <v>0.22627737226277372</v>
      </c>
      <c r="I48" s="71">
        <f t="shared" si="2"/>
        <v>0.12408759124087591</v>
      </c>
      <c r="J48" s="71">
        <f t="shared" si="3"/>
        <v>0.27737226277372262</v>
      </c>
      <c r="K48" s="71">
        <f t="shared" si="4"/>
        <v>0.37226277372262773</v>
      </c>
    </row>
    <row r="49" spans="2:11" ht="20.100000000000001" customHeight="1" thickBot="1" x14ac:dyDescent="0.25">
      <c r="B49" s="4" t="s">
        <v>256</v>
      </c>
      <c r="C49" s="20">
        <v>12</v>
      </c>
      <c r="D49" s="20">
        <v>7</v>
      </c>
      <c r="E49" s="20">
        <v>12</v>
      </c>
      <c r="F49" s="20">
        <v>19</v>
      </c>
      <c r="G49" s="20">
        <v>50</v>
      </c>
      <c r="H49" s="71">
        <f t="shared" si="1"/>
        <v>0.24</v>
      </c>
      <c r="I49" s="71">
        <f t="shared" si="2"/>
        <v>0.14000000000000001</v>
      </c>
      <c r="J49" s="71">
        <f t="shared" si="3"/>
        <v>0.24</v>
      </c>
      <c r="K49" s="71">
        <f t="shared" si="4"/>
        <v>0.38</v>
      </c>
    </row>
    <row r="50" spans="2:11" ht="20.100000000000001" customHeight="1" thickBot="1" x14ac:dyDescent="0.25">
      <c r="B50" s="4" t="s">
        <v>257</v>
      </c>
      <c r="C50" s="20">
        <v>51</v>
      </c>
      <c r="D50" s="20">
        <v>18</v>
      </c>
      <c r="E50" s="20">
        <v>70</v>
      </c>
      <c r="F50" s="20">
        <v>62</v>
      </c>
      <c r="G50" s="20">
        <v>201</v>
      </c>
      <c r="H50" s="71">
        <f t="shared" si="1"/>
        <v>0.2537313432835821</v>
      </c>
      <c r="I50" s="71">
        <f t="shared" si="2"/>
        <v>8.9552238805970144E-2</v>
      </c>
      <c r="J50" s="71">
        <f t="shared" si="3"/>
        <v>0.34825870646766172</v>
      </c>
      <c r="K50" s="71">
        <f t="shared" si="4"/>
        <v>0.30845771144278605</v>
      </c>
    </row>
    <row r="51" spans="2:11" ht="20.100000000000001" customHeight="1" thickBot="1" x14ac:dyDescent="0.25">
      <c r="B51" s="4" t="s">
        <v>258</v>
      </c>
      <c r="C51" s="20">
        <v>14</v>
      </c>
      <c r="D51" s="20">
        <v>2</v>
      </c>
      <c r="E51" s="20">
        <v>23</v>
      </c>
      <c r="F51" s="20">
        <v>13</v>
      </c>
      <c r="G51" s="20">
        <v>52</v>
      </c>
      <c r="H51" s="71">
        <f t="shared" si="1"/>
        <v>0.26923076923076922</v>
      </c>
      <c r="I51" s="71">
        <f t="shared" si="2"/>
        <v>3.8461538461538464E-2</v>
      </c>
      <c r="J51" s="71">
        <f t="shared" si="3"/>
        <v>0.44230769230769229</v>
      </c>
      <c r="K51" s="71">
        <f t="shared" si="4"/>
        <v>0.25</v>
      </c>
    </row>
    <row r="52" spans="2:11" ht="20.100000000000001" customHeight="1" thickBot="1" x14ac:dyDescent="0.25">
      <c r="B52" s="4" t="s">
        <v>259</v>
      </c>
      <c r="C52" s="20">
        <v>30</v>
      </c>
      <c r="D52" s="20">
        <v>33</v>
      </c>
      <c r="E52" s="20">
        <v>25</v>
      </c>
      <c r="F52" s="20">
        <v>29</v>
      </c>
      <c r="G52" s="20">
        <v>117</v>
      </c>
      <c r="H52" s="71">
        <f t="shared" si="1"/>
        <v>0.25641025641025639</v>
      </c>
      <c r="I52" s="71">
        <f t="shared" si="2"/>
        <v>0.28205128205128205</v>
      </c>
      <c r="J52" s="71">
        <f t="shared" si="3"/>
        <v>0.21367521367521367</v>
      </c>
      <c r="K52" s="71">
        <f t="shared" si="4"/>
        <v>0.24786324786324787</v>
      </c>
    </row>
    <row r="53" spans="2:11" ht="20.100000000000001" customHeight="1" thickBot="1" x14ac:dyDescent="0.25">
      <c r="B53" s="4" t="s">
        <v>260</v>
      </c>
      <c r="C53" s="20">
        <v>34</v>
      </c>
      <c r="D53" s="20">
        <v>31</v>
      </c>
      <c r="E53" s="20">
        <v>39</v>
      </c>
      <c r="F53" s="20">
        <v>49</v>
      </c>
      <c r="G53" s="20">
        <v>153</v>
      </c>
      <c r="H53" s="71">
        <f t="shared" si="1"/>
        <v>0.22222222222222221</v>
      </c>
      <c r="I53" s="71">
        <f t="shared" si="2"/>
        <v>0.20261437908496732</v>
      </c>
      <c r="J53" s="71">
        <f t="shared" si="3"/>
        <v>0.25490196078431371</v>
      </c>
      <c r="K53" s="71">
        <f t="shared" si="4"/>
        <v>0.3202614379084967</v>
      </c>
    </row>
    <row r="54" spans="2:11" ht="20.100000000000001" customHeight="1" thickBot="1" x14ac:dyDescent="0.25">
      <c r="B54" s="4" t="s">
        <v>261</v>
      </c>
      <c r="C54" s="20">
        <v>253</v>
      </c>
      <c r="D54" s="20">
        <v>102</v>
      </c>
      <c r="E54" s="20">
        <v>566</v>
      </c>
      <c r="F54" s="20">
        <v>602</v>
      </c>
      <c r="G54" s="20">
        <v>1523</v>
      </c>
      <c r="H54" s="71">
        <f t="shared" si="1"/>
        <v>0.16611950098489822</v>
      </c>
      <c r="I54" s="71">
        <f t="shared" si="2"/>
        <v>6.6973079448456999E-2</v>
      </c>
      <c r="J54" s="71">
        <f t="shared" si="3"/>
        <v>0.37163493105712408</v>
      </c>
      <c r="K54" s="71">
        <f t="shared" si="4"/>
        <v>0.39527248850952068</v>
      </c>
    </row>
    <row r="55" spans="2:11" ht="20.100000000000001" customHeight="1" thickBot="1" x14ac:dyDescent="0.25">
      <c r="B55" s="4" t="s">
        <v>262</v>
      </c>
      <c r="C55" s="20">
        <v>84</v>
      </c>
      <c r="D55" s="20">
        <v>51</v>
      </c>
      <c r="E55" s="20">
        <v>153</v>
      </c>
      <c r="F55" s="20">
        <v>142</v>
      </c>
      <c r="G55" s="20">
        <v>430</v>
      </c>
      <c r="H55" s="71">
        <f t="shared" si="1"/>
        <v>0.19534883720930232</v>
      </c>
      <c r="I55" s="71">
        <f t="shared" si="2"/>
        <v>0.1186046511627907</v>
      </c>
      <c r="J55" s="71">
        <f t="shared" si="3"/>
        <v>0.35581395348837208</v>
      </c>
      <c r="K55" s="71">
        <f t="shared" si="4"/>
        <v>0.33023255813953489</v>
      </c>
    </row>
    <row r="56" spans="2:11" ht="20.100000000000001" customHeight="1" thickBot="1" x14ac:dyDescent="0.25">
      <c r="B56" s="4" t="s">
        <v>263</v>
      </c>
      <c r="C56" s="20">
        <v>18</v>
      </c>
      <c r="D56" s="20">
        <v>3</v>
      </c>
      <c r="E56" s="20">
        <v>25</v>
      </c>
      <c r="F56" s="20">
        <v>44</v>
      </c>
      <c r="G56" s="20">
        <v>90</v>
      </c>
      <c r="H56" s="71">
        <f t="shared" si="1"/>
        <v>0.2</v>
      </c>
      <c r="I56" s="71">
        <f t="shared" si="2"/>
        <v>3.3333333333333333E-2</v>
      </c>
      <c r="J56" s="71">
        <f t="shared" si="3"/>
        <v>0.27777777777777779</v>
      </c>
      <c r="K56" s="71">
        <f t="shared" si="4"/>
        <v>0.48888888888888887</v>
      </c>
    </row>
    <row r="57" spans="2:11" ht="20.100000000000001" customHeight="1" thickBot="1" x14ac:dyDescent="0.25">
      <c r="B57" s="4" t="s">
        <v>264</v>
      </c>
      <c r="C57" s="20">
        <v>8</v>
      </c>
      <c r="D57" s="20">
        <v>1</v>
      </c>
      <c r="E57" s="20">
        <v>16</v>
      </c>
      <c r="F57" s="20">
        <v>16</v>
      </c>
      <c r="G57" s="20">
        <v>41</v>
      </c>
      <c r="H57" s="71">
        <f t="shared" si="1"/>
        <v>0.1951219512195122</v>
      </c>
      <c r="I57" s="71">
        <f t="shared" si="2"/>
        <v>2.4390243902439025E-2</v>
      </c>
      <c r="J57" s="71">
        <f t="shared" si="3"/>
        <v>0.3902439024390244</v>
      </c>
      <c r="K57" s="71">
        <f t="shared" si="4"/>
        <v>0.3902439024390244</v>
      </c>
    </row>
    <row r="58" spans="2:11" ht="20.100000000000001" customHeight="1" thickBot="1" x14ac:dyDescent="0.25">
      <c r="B58" s="4" t="s">
        <v>265</v>
      </c>
      <c r="C58" s="20">
        <v>19</v>
      </c>
      <c r="D58" s="20">
        <v>8</v>
      </c>
      <c r="E58" s="20">
        <v>20</v>
      </c>
      <c r="F58" s="20">
        <v>27</v>
      </c>
      <c r="G58" s="20">
        <v>74</v>
      </c>
      <c r="H58" s="71">
        <f t="shared" si="1"/>
        <v>0.25675675675675674</v>
      </c>
      <c r="I58" s="71">
        <f t="shared" si="2"/>
        <v>0.10810810810810811</v>
      </c>
      <c r="J58" s="71">
        <f t="shared" si="3"/>
        <v>0.27027027027027029</v>
      </c>
      <c r="K58" s="71">
        <f t="shared" si="4"/>
        <v>0.36486486486486486</v>
      </c>
    </row>
    <row r="59" spans="2:11" ht="20.100000000000001" customHeight="1" thickBot="1" x14ac:dyDescent="0.25">
      <c r="B59" s="4" t="s">
        <v>266</v>
      </c>
      <c r="C59" s="20">
        <v>12</v>
      </c>
      <c r="D59" s="20">
        <v>15</v>
      </c>
      <c r="E59" s="20">
        <v>8</v>
      </c>
      <c r="F59" s="20">
        <v>31</v>
      </c>
      <c r="G59" s="20">
        <v>66</v>
      </c>
      <c r="H59" s="71">
        <f t="shared" si="1"/>
        <v>0.18181818181818182</v>
      </c>
      <c r="I59" s="71">
        <f t="shared" si="2"/>
        <v>0.22727272727272727</v>
      </c>
      <c r="J59" s="71">
        <f t="shared" si="3"/>
        <v>0.12121212121212122</v>
      </c>
      <c r="K59" s="71">
        <f t="shared" si="4"/>
        <v>0.46969696969696972</v>
      </c>
    </row>
    <row r="60" spans="2:11" ht="20.100000000000001" customHeight="1" thickBot="1" x14ac:dyDescent="0.25">
      <c r="B60" s="4" t="s">
        <v>267</v>
      </c>
      <c r="C60" s="31">
        <v>17</v>
      </c>
      <c r="D60" s="31">
        <v>11</v>
      </c>
      <c r="E60" s="31">
        <v>24</v>
      </c>
      <c r="F60" s="31">
        <v>38</v>
      </c>
      <c r="G60" s="31">
        <v>90</v>
      </c>
      <c r="H60" s="72">
        <f t="shared" si="1"/>
        <v>0.18888888888888888</v>
      </c>
      <c r="I60" s="72">
        <f t="shared" si="2"/>
        <v>0.12222222222222222</v>
      </c>
      <c r="J60" s="72">
        <f t="shared" si="3"/>
        <v>0.26666666666666666</v>
      </c>
      <c r="K60" s="72">
        <f t="shared" si="4"/>
        <v>0.42222222222222222</v>
      </c>
    </row>
    <row r="61" spans="2:11" ht="20.100000000000001" customHeight="1" thickBot="1" x14ac:dyDescent="0.25">
      <c r="B61" s="7" t="s">
        <v>22</v>
      </c>
      <c r="C61" s="9">
        <v>2035</v>
      </c>
      <c r="D61" s="9">
        <v>1213</v>
      </c>
      <c r="E61" s="9">
        <v>3130</v>
      </c>
      <c r="F61" s="9">
        <v>3879</v>
      </c>
      <c r="G61" s="9">
        <v>10257</v>
      </c>
      <c r="H61" s="73">
        <f t="shared" si="1"/>
        <v>0.19840109193721361</v>
      </c>
      <c r="I61" s="73">
        <f>D61/$G61</f>
        <v>0.11826070000974943</v>
      </c>
      <c r="J61" s="73">
        <f>E61/$G61</f>
        <v>0.30515745344642681</v>
      </c>
      <c r="K61" s="73">
        <f>F61/$G61</f>
        <v>0.3781807546066101</v>
      </c>
    </row>
  </sheetData>
  <mergeCells count="2">
    <mergeCell ref="C9:G9"/>
    <mergeCell ref="H9:K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P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3.75" bestFit="1" customWidth="1"/>
    <col min="5" max="5" width="12.25" bestFit="1" customWidth="1"/>
    <col min="6" max="6" width="11.25" bestFit="1" customWidth="1"/>
    <col min="7" max="7" width="14.875" bestFit="1" customWidth="1"/>
    <col min="8" max="8" width="15" customWidth="1"/>
    <col min="9" max="9" width="13.75" bestFit="1" customWidth="1"/>
    <col min="10" max="10" width="12.25" bestFit="1" customWidth="1"/>
    <col min="11" max="11" width="11.25" bestFit="1" customWidth="1"/>
    <col min="12" max="12" width="14.875" bestFit="1" customWidth="1"/>
    <col min="13" max="13" width="15" customWidth="1"/>
    <col min="14" max="14" width="13.75" bestFit="1" customWidth="1"/>
    <col min="15" max="15" width="12.25" bestFit="1" customWidth="1"/>
    <col min="16" max="16" width="11.25" bestFit="1" customWidth="1"/>
    <col min="17" max="17" width="14.875" bestFit="1" customWidth="1"/>
    <col min="18" max="18" width="15" customWidth="1"/>
    <col min="19" max="19" width="13.75" bestFit="1" customWidth="1"/>
    <col min="20" max="20" width="12.25" bestFit="1" customWidth="1"/>
    <col min="21" max="21" width="11.25" bestFit="1" customWidth="1"/>
    <col min="22" max="22" width="14.875" bestFit="1" customWidth="1"/>
    <col min="23" max="23" width="15" customWidth="1"/>
    <col min="24" max="24" width="13.75" bestFit="1" customWidth="1"/>
    <col min="25" max="25" width="12.25" bestFit="1" customWidth="1"/>
    <col min="26" max="26" width="11.25" bestFit="1" customWidth="1"/>
    <col min="27" max="27" width="14.875" bestFit="1" customWidth="1"/>
    <col min="28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customWidth="1"/>
    <col min="34" max="34" width="13.75" bestFit="1" customWidth="1"/>
    <col min="35" max="35" width="12.25" bestFit="1" customWidth="1"/>
    <col min="36" max="36" width="11.25" bestFit="1" customWidth="1"/>
    <col min="37" max="37" width="14.875" bestFit="1" customWidth="1"/>
    <col min="38" max="38" width="15" customWidth="1"/>
    <col min="39" max="39" width="13.75" bestFit="1" customWidth="1"/>
    <col min="40" max="40" width="12.25" bestFit="1" customWidth="1"/>
    <col min="41" max="41" width="11.25" bestFit="1" customWidth="1"/>
    <col min="42" max="42" width="14.875" bestFit="1" customWidth="1"/>
  </cols>
  <sheetData>
    <row r="9" spans="2:42" ht="44.25" customHeight="1" thickBot="1" x14ac:dyDescent="0.25">
      <c r="C9" s="76" t="s">
        <v>23</v>
      </c>
      <c r="D9" s="76"/>
      <c r="E9" s="76"/>
      <c r="F9" s="76"/>
      <c r="G9" s="77"/>
      <c r="H9" s="76" t="s">
        <v>24</v>
      </c>
      <c r="I9" s="76"/>
      <c r="J9" s="76"/>
      <c r="K9" s="76"/>
      <c r="L9" s="77"/>
      <c r="M9" s="76" t="s">
        <v>25</v>
      </c>
      <c r="N9" s="76"/>
      <c r="O9" s="76"/>
      <c r="P9" s="76"/>
      <c r="Q9" s="77"/>
      <c r="R9" s="76" t="s">
        <v>26</v>
      </c>
      <c r="S9" s="76"/>
      <c r="T9" s="76"/>
      <c r="U9" s="76"/>
      <c r="V9" s="77"/>
      <c r="W9" s="76" t="s">
        <v>27</v>
      </c>
      <c r="X9" s="76"/>
      <c r="Y9" s="76"/>
      <c r="Z9" s="76"/>
      <c r="AA9" s="77"/>
      <c r="AB9" s="76" t="s">
        <v>28</v>
      </c>
      <c r="AC9" s="76"/>
      <c r="AD9" s="76"/>
      <c r="AE9" s="76"/>
      <c r="AF9" s="77"/>
      <c r="AG9" s="76" t="s">
        <v>29</v>
      </c>
      <c r="AH9" s="76"/>
      <c r="AI9" s="76"/>
      <c r="AJ9" s="76"/>
      <c r="AK9" s="77"/>
      <c r="AL9" s="76" t="s">
        <v>30</v>
      </c>
      <c r="AM9" s="76"/>
      <c r="AN9" s="76"/>
      <c r="AO9" s="76"/>
      <c r="AP9" s="77"/>
    </row>
    <row r="10" spans="2:42" ht="63.75" customHeight="1" thickBot="1" x14ac:dyDescent="0.25">
      <c r="C10" s="8" t="s">
        <v>31</v>
      </c>
      <c r="D10" s="8" t="s">
        <v>32</v>
      </c>
      <c r="E10" s="8" t="s">
        <v>33</v>
      </c>
      <c r="F10" s="8" t="s">
        <v>34</v>
      </c>
      <c r="G10" s="8" t="s">
        <v>35</v>
      </c>
      <c r="H10" s="8" t="s">
        <v>31</v>
      </c>
      <c r="I10" s="8" t="s">
        <v>32</v>
      </c>
      <c r="J10" s="8" t="s">
        <v>33</v>
      </c>
      <c r="K10" s="8" t="s">
        <v>34</v>
      </c>
      <c r="L10" s="8" t="s">
        <v>35</v>
      </c>
      <c r="M10" s="8" t="s">
        <v>31</v>
      </c>
      <c r="N10" s="8" t="s">
        <v>32</v>
      </c>
      <c r="O10" s="8" t="s">
        <v>33</v>
      </c>
      <c r="P10" s="8" t="s">
        <v>34</v>
      </c>
      <c r="Q10" s="8" t="s">
        <v>35</v>
      </c>
      <c r="R10" s="8" t="s">
        <v>31</v>
      </c>
      <c r="S10" s="8" t="s">
        <v>32</v>
      </c>
      <c r="T10" s="8" t="s">
        <v>33</v>
      </c>
      <c r="U10" s="8" t="s">
        <v>34</v>
      </c>
      <c r="V10" s="8" t="s">
        <v>35</v>
      </c>
      <c r="W10" s="8" t="s">
        <v>31</v>
      </c>
      <c r="X10" s="8" t="s">
        <v>32</v>
      </c>
      <c r="Y10" s="8" t="s">
        <v>33</v>
      </c>
      <c r="Z10" s="8" t="s">
        <v>34</v>
      </c>
      <c r="AA10" s="8" t="s">
        <v>35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31</v>
      </c>
      <c r="AH10" s="8" t="s">
        <v>32</v>
      </c>
      <c r="AI10" s="8" t="s">
        <v>33</v>
      </c>
      <c r="AJ10" s="8" t="s">
        <v>34</v>
      </c>
      <c r="AK10" s="8" t="s">
        <v>35</v>
      </c>
      <c r="AL10" s="8" t="s">
        <v>31</v>
      </c>
      <c r="AM10" s="8" t="s">
        <v>32</v>
      </c>
      <c r="AN10" s="8" t="s">
        <v>33</v>
      </c>
      <c r="AO10" s="8" t="s">
        <v>34</v>
      </c>
      <c r="AP10" s="8" t="s">
        <v>35</v>
      </c>
    </row>
    <row r="11" spans="2:42" ht="20.100000000000001" customHeight="1" thickBot="1" x14ac:dyDescent="0.25">
      <c r="B11" s="3" t="s">
        <v>218</v>
      </c>
      <c r="C11" s="19">
        <v>1412</v>
      </c>
      <c r="D11" s="20">
        <v>83</v>
      </c>
      <c r="E11" s="20">
        <v>2</v>
      </c>
      <c r="F11" s="20">
        <v>1431</v>
      </c>
      <c r="G11" s="20">
        <v>579</v>
      </c>
      <c r="H11" s="20">
        <v>423</v>
      </c>
      <c r="I11" s="20">
        <v>52</v>
      </c>
      <c r="J11" s="20">
        <v>0</v>
      </c>
      <c r="K11" s="20">
        <v>474</v>
      </c>
      <c r="L11" s="20">
        <v>2</v>
      </c>
      <c r="M11" s="20">
        <v>0</v>
      </c>
      <c r="N11" s="20">
        <v>0</v>
      </c>
      <c r="O11" s="20">
        <v>0</v>
      </c>
      <c r="P11" s="20">
        <v>3</v>
      </c>
      <c r="Q11" s="20">
        <v>2</v>
      </c>
      <c r="R11" s="20">
        <v>724</v>
      </c>
      <c r="S11" s="19">
        <v>30</v>
      </c>
      <c r="T11" s="20">
        <v>2</v>
      </c>
      <c r="U11" s="20">
        <v>672</v>
      </c>
      <c r="V11" s="20">
        <v>402</v>
      </c>
      <c r="W11" s="20">
        <v>241</v>
      </c>
      <c r="X11" s="20">
        <v>0</v>
      </c>
      <c r="Y11" s="20">
        <v>0</v>
      </c>
      <c r="Z11" s="20">
        <v>261</v>
      </c>
      <c r="AA11" s="20">
        <v>162</v>
      </c>
      <c r="AB11" s="20">
        <v>23</v>
      </c>
      <c r="AC11" s="20">
        <v>1</v>
      </c>
      <c r="AD11" s="20">
        <v>0</v>
      </c>
      <c r="AE11" s="20">
        <v>21</v>
      </c>
      <c r="AF11" s="20">
        <v>10</v>
      </c>
      <c r="AG11" s="20">
        <v>0</v>
      </c>
      <c r="AH11" s="20">
        <v>0</v>
      </c>
      <c r="AI11" s="19">
        <v>0</v>
      </c>
      <c r="AJ11" s="20">
        <v>0</v>
      </c>
      <c r="AK11" s="20">
        <v>0</v>
      </c>
      <c r="AL11" s="20">
        <v>1</v>
      </c>
      <c r="AM11" s="20">
        <v>0</v>
      </c>
      <c r="AN11" s="20">
        <v>0</v>
      </c>
      <c r="AO11" s="20">
        <v>0</v>
      </c>
      <c r="AP11" s="20">
        <v>1</v>
      </c>
    </row>
    <row r="12" spans="2:42" ht="20.100000000000001" customHeight="1" thickBot="1" x14ac:dyDescent="0.25">
      <c r="B12" s="4" t="s">
        <v>219</v>
      </c>
      <c r="C12" s="20">
        <v>1464</v>
      </c>
      <c r="D12" s="20">
        <v>140</v>
      </c>
      <c r="E12" s="20">
        <v>2</v>
      </c>
      <c r="F12" s="20">
        <v>1603</v>
      </c>
      <c r="G12" s="20">
        <v>1179</v>
      </c>
      <c r="H12" s="20">
        <v>486</v>
      </c>
      <c r="I12" s="20">
        <v>40</v>
      </c>
      <c r="J12" s="20">
        <v>0</v>
      </c>
      <c r="K12" s="20">
        <v>526</v>
      </c>
      <c r="L12" s="20">
        <v>7</v>
      </c>
      <c r="M12" s="20">
        <v>5</v>
      </c>
      <c r="N12" s="20">
        <v>1</v>
      </c>
      <c r="O12" s="20">
        <v>0</v>
      </c>
      <c r="P12" s="20">
        <v>3</v>
      </c>
      <c r="Q12" s="20">
        <v>19</v>
      </c>
      <c r="R12" s="20">
        <v>606</v>
      </c>
      <c r="S12" s="20">
        <v>94</v>
      </c>
      <c r="T12" s="20">
        <v>2</v>
      </c>
      <c r="U12" s="20">
        <v>669</v>
      </c>
      <c r="V12" s="20">
        <v>652</v>
      </c>
      <c r="W12" s="20">
        <v>305</v>
      </c>
      <c r="X12" s="20">
        <v>2</v>
      </c>
      <c r="Y12" s="20">
        <v>0</v>
      </c>
      <c r="Z12" s="20">
        <v>332</v>
      </c>
      <c r="AA12" s="20">
        <v>446</v>
      </c>
      <c r="AB12" s="20">
        <v>61</v>
      </c>
      <c r="AC12" s="20">
        <v>3</v>
      </c>
      <c r="AD12" s="20">
        <v>0</v>
      </c>
      <c r="AE12" s="20">
        <v>73</v>
      </c>
      <c r="AF12" s="20">
        <v>54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1</v>
      </c>
      <c r="AM12" s="20">
        <v>0</v>
      </c>
      <c r="AN12" s="20">
        <v>0</v>
      </c>
      <c r="AO12" s="20">
        <v>0</v>
      </c>
      <c r="AP12" s="20">
        <v>1</v>
      </c>
    </row>
    <row r="13" spans="2:42" ht="20.100000000000001" customHeight="1" thickBot="1" x14ac:dyDescent="0.25">
      <c r="B13" s="4" t="s">
        <v>220</v>
      </c>
      <c r="C13" s="20">
        <v>583</v>
      </c>
      <c r="D13" s="20">
        <v>96</v>
      </c>
      <c r="E13" s="20">
        <v>6</v>
      </c>
      <c r="F13" s="20">
        <v>645</v>
      </c>
      <c r="G13" s="20">
        <v>411</v>
      </c>
      <c r="H13" s="20">
        <v>240</v>
      </c>
      <c r="I13" s="20">
        <v>26</v>
      </c>
      <c r="J13" s="20">
        <v>0</v>
      </c>
      <c r="K13" s="20">
        <v>266</v>
      </c>
      <c r="L13" s="20">
        <v>5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184</v>
      </c>
      <c r="S13" s="20">
        <v>70</v>
      </c>
      <c r="T13" s="20">
        <v>5</v>
      </c>
      <c r="U13" s="20">
        <v>233</v>
      </c>
      <c r="V13" s="20">
        <v>257</v>
      </c>
      <c r="W13" s="20">
        <v>144</v>
      </c>
      <c r="X13" s="20">
        <v>0</v>
      </c>
      <c r="Y13" s="20">
        <v>0</v>
      </c>
      <c r="Z13" s="20">
        <v>135</v>
      </c>
      <c r="AA13" s="20">
        <v>128</v>
      </c>
      <c r="AB13" s="20">
        <v>15</v>
      </c>
      <c r="AC13" s="20">
        <v>0</v>
      </c>
      <c r="AD13" s="20">
        <v>1</v>
      </c>
      <c r="AE13" s="20">
        <v>11</v>
      </c>
      <c r="AF13" s="20">
        <v>20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</row>
    <row r="14" spans="2:42" ht="20.100000000000001" customHeight="1" thickBot="1" x14ac:dyDescent="0.25">
      <c r="B14" s="4" t="s">
        <v>221</v>
      </c>
      <c r="C14" s="20">
        <v>923</v>
      </c>
      <c r="D14" s="20">
        <v>140</v>
      </c>
      <c r="E14" s="20">
        <v>3</v>
      </c>
      <c r="F14" s="20">
        <v>1063</v>
      </c>
      <c r="G14" s="20">
        <v>584</v>
      </c>
      <c r="H14" s="20">
        <v>294</v>
      </c>
      <c r="I14" s="20">
        <v>54</v>
      </c>
      <c r="J14" s="20">
        <v>0</v>
      </c>
      <c r="K14" s="20">
        <v>348</v>
      </c>
      <c r="L14" s="20">
        <v>0</v>
      </c>
      <c r="M14" s="20">
        <v>2</v>
      </c>
      <c r="N14" s="20">
        <v>0</v>
      </c>
      <c r="O14" s="20">
        <v>0</v>
      </c>
      <c r="P14" s="20">
        <v>2</v>
      </c>
      <c r="Q14" s="20">
        <v>1</v>
      </c>
      <c r="R14" s="20">
        <v>393</v>
      </c>
      <c r="S14" s="20">
        <v>85</v>
      </c>
      <c r="T14" s="20">
        <v>3</v>
      </c>
      <c r="U14" s="20">
        <v>475</v>
      </c>
      <c r="V14" s="20">
        <v>412</v>
      </c>
      <c r="W14" s="20">
        <v>129</v>
      </c>
      <c r="X14" s="20">
        <v>0</v>
      </c>
      <c r="Y14" s="20">
        <v>0</v>
      </c>
      <c r="Z14" s="20">
        <v>134</v>
      </c>
      <c r="AA14" s="20">
        <v>145</v>
      </c>
      <c r="AB14" s="20">
        <v>104</v>
      </c>
      <c r="AC14" s="20">
        <v>1</v>
      </c>
      <c r="AD14" s="20">
        <v>0</v>
      </c>
      <c r="AE14" s="20">
        <v>104</v>
      </c>
      <c r="AF14" s="20">
        <v>24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1</v>
      </c>
      <c r="AM14" s="20">
        <v>0</v>
      </c>
      <c r="AN14" s="20">
        <v>0</v>
      </c>
      <c r="AO14" s="20">
        <v>0</v>
      </c>
      <c r="AP14" s="20">
        <v>2</v>
      </c>
    </row>
    <row r="15" spans="2:42" ht="20.100000000000001" customHeight="1" thickBot="1" x14ac:dyDescent="0.25">
      <c r="B15" s="4" t="s">
        <v>222</v>
      </c>
      <c r="C15" s="20">
        <v>645</v>
      </c>
      <c r="D15" s="20">
        <v>69</v>
      </c>
      <c r="E15" s="20">
        <v>1</v>
      </c>
      <c r="F15" s="20">
        <v>677</v>
      </c>
      <c r="G15" s="20">
        <v>628</v>
      </c>
      <c r="H15" s="20">
        <v>247</v>
      </c>
      <c r="I15" s="20">
        <v>25</v>
      </c>
      <c r="J15" s="20">
        <v>0</v>
      </c>
      <c r="K15" s="20">
        <v>273</v>
      </c>
      <c r="L15" s="20">
        <v>1</v>
      </c>
      <c r="M15" s="20">
        <v>1</v>
      </c>
      <c r="N15" s="20">
        <v>0</v>
      </c>
      <c r="O15" s="20">
        <v>0</v>
      </c>
      <c r="P15" s="20">
        <v>0</v>
      </c>
      <c r="Q15" s="20">
        <v>2</v>
      </c>
      <c r="R15" s="20">
        <v>289</v>
      </c>
      <c r="S15" s="20">
        <v>40</v>
      </c>
      <c r="T15" s="20">
        <v>1</v>
      </c>
      <c r="U15" s="20">
        <v>297</v>
      </c>
      <c r="V15" s="20">
        <v>448</v>
      </c>
      <c r="W15" s="20">
        <v>72</v>
      </c>
      <c r="X15" s="20">
        <v>0</v>
      </c>
      <c r="Y15" s="20">
        <v>0</v>
      </c>
      <c r="Z15" s="20">
        <v>71</v>
      </c>
      <c r="AA15" s="20">
        <v>159</v>
      </c>
      <c r="AB15" s="20">
        <v>36</v>
      </c>
      <c r="AC15" s="20">
        <v>4</v>
      </c>
      <c r="AD15" s="20">
        <v>0</v>
      </c>
      <c r="AE15" s="20">
        <v>36</v>
      </c>
      <c r="AF15" s="20">
        <v>18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</row>
    <row r="16" spans="2:42" ht="20.100000000000001" customHeight="1" thickBot="1" x14ac:dyDescent="0.25">
      <c r="B16" s="4" t="s">
        <v>223</v>
      </c>
      <c r="C16" s="20">
        <v>501</v>
      </c>
      <c r="D16" s="20">
        <v>68</v>
      </c>
      <c r="E16" s="20">
        <v>8</v>
      </c>
      <c r="F16" s="20">
        <v>530</v>
      </c>
      <c r="G16" s="20">
        <v>393</v>
      </c>
      <c r="H16" s="20">
        <v>121</v>
      </c>
      <c r="I16" s="20">
        <v>5</v>
      </c>
      <c r="J16" s="20">
        <v>0</v>
      </c>
      <c r="K16" s="20">
        <v>128</v>
      </c>
      <c r="L16" s="20">
        <v>7</v>
      </c>
      <c r="M16" s="20">
        <v>0</v>
      </c>
      <c r="N16" s="20">
        <v>0</v>
      </c>
      <c r="O16" s="20">
        <v>0</v>
      </c>
      <c r="P16" s="20">
        <v>1</v>
      </c>
      <c r="Q16" s="20">
        <v>0</v>
      </c>
      <c r="R16" s="20">
        <v>308</v>
      </c>
      <c r="S16" s="20">
        <v>63</v>
      </c>
      <c r="T16" s="20">
        <v>8</v>
      </c>
      <c r="U16" s="20">
        <v>318</v>
      </c>
      <c r="V16" s="20">
        <v>228</v>
      </c>
      <c r="W16" s="20">
        <v>52</v>
      </c>
      <c r="X16" s="20">
        <v>0</v>
      </c>
      <c r="Y16" s="20">
        <v>0</v>
      </c>
      <c r="Z16" s="20">
        <v>58</v>
      </c>
      <c r="AA16" s="20">
        <v>134</v>
      </c>
      <c r="AB16" s="20">
        <v>20</v>
      </c>
      <c r="AC16" s="20">
        <v>0</v>
      </c>
      <c r="AD16" s="20">
        <v>0</v>
      </c>
      <c r="AE16" s="20">
        <v>25</v>
      </c>
      <c r="AF16" s="20">
        <v>24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</row>
    <row r="17" spans="2:42" ht="20.100000000000001" customHeight="1" thickBot="1" x14ac:dyDescent="0.25">
      <c r="B17" s="4" t="s">
        <v>224</v>
      </c>
      <c r="C17" s="20">
        <v>2213</v>
      </c>
      <c r="D17" s="20">
        <v>719</v>
      </c>
      <c r="E17" s="20">
        <v>12</v>
      </c>
      <c r="F17" s="20">
        <v>2811</v>
      </c>
      <c r="G17" s="20">
        <v>1534</v>
      </c>
      <c r="H17" s="20">
        <v>683</v>
      </c>
      <c r="I17" s="20">
        <v>263</v>
      </c>
      <c r="J17" s="20">
        <v>1</v>
      </c>
      <c r="K17" s="20">
        <v>952</v>
      </c>
      <c r="L17" s="20">
        <v>14</v>
      </c>
      <c r="M17" s="20">
        <v>1</v>
      </c>
      <c r="N17" s="20">
        <v>0</v>
      </c>
      <c r="O17" s="20">
        <v>0</v>
      </c>
      <c r="P17" s="20">
        <v>1</v>
      </c>
      <c r="Q17" s="20">
        <v>5</v>
      </c>
      <c r="R17" s="20">
        <v>1090</v>
      </c>
      <c r="S17" s="20">
        <v>449</v>
      </c>
      <c r="T17" s="20">
        <v>9</v>
      </c>
      <c r="U17" s="20">
        <v>1372</v>
      </c>
      <c r="V17" s="20">
        <v>877</v>
      </c>
      <c r="W17" s="20">
        <v>322</v>
      </c>
      <c r="X17" s="20">
        <v>0</v>
      </c>
      <c r="Y17" s="20">
        <v>1</v>
      </c>
      <c r="Z17" s="20">
        <v>370</v>
      </c>
      <c r="AA17" s="20">
        <v>564</v>
      </c>
      <c r="AB17" s="20">
        <v>117</v>
      </c>
      <c r="AC17" s="20">
        <v>7</v>
      </c>
      <c r="AD17" s="20">
        <v>1</v>
      </c>
      <c r="AE17" s="20">
        <v>116</v>
      </c>
      <c r="AF17" s="20">
        <v>72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2</v>
      </c>
    </row>
    <row r="18" spans="2:42" ht="20.100000000000001" customHeight="1" thickBot="1" x14ac:dyDescent="0.25">
      <c r="B18" s="4" t="s">
        <v>225</v>
      </c>
      <c r="C18" s="20">
        <v>1889</v>
      </c>
      <c r="D18" s="20">
        <v>372</v>
      </c>
      <c r="E18" s="20">
        <v>6</v>
      </c>
      <c r="F18" s="20">
        <v>2245</v>
      </c>
      <c r="G18" s="20">
        <v>1634</v>
      </c>
      <c r="H18" s="20">
        <v>438</v>
      </c>
      <c r="I18" s="20">
        <v>0</v>
      </c>
      <c r="J18" s="20">
        <v>0</v>
      </c>
      <c r="K18" s="20">
        <v>436</v>
      </c>
      <c r="L18" s="20">
        <v>12</v>
      </c>
      <c r="M18" s="20">
        <v>2</v>
      </c>
      <c r="N18" s="20">
        <v>0</v>
      </c>
      <c r="O18" s="20">
        <v>0</v>
      </c>
      <c r="P18" s="20">
        <v>1</v>
      </c>
      <c r="Q18" s="20">
        <v>5</v>
      </c>
      <c r="R18" s="20">
        <v>1087</v>
      </c>
      <c r="S18" s="20">
        <v>372</v>
      </c>
      <c r="T18" s="20">
        <v>2</v>
      </c>
      <c r="U18" s="20">
        <v>1383</v>
      </c>
      <c r="V18" s="20">
        <v>1070</v>
      </c>
      <c r="W18" s="20">
        <v>253</v>
      </c>
      <c r="X18" s="20">
        <v>0</v>
      </c>
      <c r="Y18" s="20">
        <v>3</v>
      </c>
      <c r="Z18" s="20">
        <v>313</v>
      </c>
      <c r="AA18" s="20">
        <v>425</v>
      </c>
      <c r="AB18" s="20">
        <v>109</v>
      </c>
      <c r="AC18" s="20">
        <v>0</v>
      </c>
      <c r="AD18" s="20">
        <v>1</v>
      </c>
      <c r="AE18" s="20">
        <v>112</v>
      </c>
      <c r="AF18" s="20">
        <v>121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1</v>
      </c>
    </row>
    <row r="19" spans="2:42" ht="20.100000000000001" customHeight="1" thickBot="1" x14ac:dyDescent="0.25">
      <c r="B19" s="4" t="s">
        <v>226</v>
      </c>
      <c r="C19" s="20">
        <v>169</v>
      </c>
      <c r="D19" s="20">
        <v>1</v>
      </c>
      <c r="E19" s="20">
        <v>0</v>
      </c>
      <c r="F19" s="20">
        <v>166</v>
      </c>
      <c r="G19" s="20">
        <v>111</v>
      </c>
      <c r="H19" s="20">
        <v>51</v>
      </c>
      <c r="I19" s="20">
        <v>1</v>
      </c>
      <c r="J19" s="20">
        <v>0</v>
      </c>
      <c r="K19" s="20">
        <v>56</v>
      </c>
      <c r="L19" s="20">
        <v>0</v>
      </c>
      <c r="M19" s="20">
        <v>1</v>
      </c>
      <c r="N19" s="20">
        <v>0</v>
      </c>
      <c r="O19" s="20">
        <v>0</v>
      </c>
      <c r="P19" s="20">
        <v>1</v>
      </c>
      <c r="Q19" s="20">
        <v>1</v>
      </c>
      <c r="R19" s="20">
        <v>82</v>
      </c>
      <c r="S19" s="20">
        <v>0</v>
      </c>
      <c r="T19" s="20">
        <v>0</v>
      </c>
      <c r="U19" s="20">
        <v>78</v>
      </c>
      <c r="V19" s="20">
        <v>79</v>
      </c>
      <c r="W19" s="20">
        <v>32</v>
      </c>
      <c r="X19" s="20">
        <v>0</v>
      </c>
      <c r="Y19" s="20">
        <v>0</v>
      </c>
      <c r="Z19" s="20">
        <v>30</v>
      </c>
      <c r="AA19" s="20">
        <v>28</v>
      </c>
      <c r="AB19" s="20">
        <v>3</v>
      </c>
      <c r="AC19" s="20">
        <v>0</v>
      </c>
      <c r="AD19" s="20">
        <v>0</v>
      </c>
      <c r="AE19" s="20">
        <v>1</v>
      </c>
      <c r="AF19" s="20">
        <v>3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</row>
    <row r="20" spans="2:42" ht="20.100000000000001" customHeight="1" thickBot="1" x14ac:dyDescent="0.25">
      <c r="B20" s="4" t="s">
        <v>227</v>
      </c>
      <c r="C20" s="20">
        <v>82</v>
      </c>
      <c r="D20" s="20">
        <v>0</v>
      </c>
      <c r="E20" s="20">
        <v>0</v>
      </c>
      <c r="F20" s="20">
        <v>71</v>
      </c>
      <c r="G20" s="20">
        <v>38</v>
      </c>
      <c r="H20" s="20">
        <v>41</v>
      </c>
      <c r="I20" s="20">
        <v>0</v>
      </c>
      <c r="J20" s="20">
        <v>0</v>
      </c>
      <c r="K20" s="20">
        <v>41</v>
      </c>
      <c r="L20" s="20">
        <v>1</v>
      </c>
      <c r="M20" s="20">
        <v>0</v>
      </c>
      <c r="N20" s="20">
        <v>0</v>
      </c>
      <c r="O20" s="20">
        <v>0</v>
      </c>
      <c r="P20" s="20">
        <v>1</v>
      </c>
      <c r="Q20" s="20">
        <v>1</v>
      </c>
      <c r="R20" s="20">
        <v>31</v>
      </c>
      <c r="S20" s="20">
        <v>0</v>
      </c>
      <c r="T20" s="20">
        <v>0</v>
      </c>
      <c r="U20" s="20">
        <v>21</v>
      </c>
      <c r="V20" s="20">
        <v>25</v>
      </c>
      <c r="W20" s="20">
        <v>9</v>
      </c>
      <c r="X20" s="20">
        <v>0</v>
      </c>
      <c r="Y20" s="20">
        <v>0</v>
      </c>
      <c r="Z20" s="20">
        <v>7</v>
      </c>
      <c r="AA20" s="20">
        <v>11</v>
      </c>
      <c r="AB20" s="20">
        <v>1</v>
      </c>
      <c r="AC20" s="20">
        <v>0</v>
      </c>
      <c r="AD20" s="20">
        <v>0</v>
      </c>
      <c r="AE20" s="20">
        <v>1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</row>
    <row r="21" spans="2:42" ht="20.100000000000001" customHeight="1" thickBot="1" x14ac:dyDescent="0.25">
      <c r="B21" s="4" t="s">
        <v>228</v>
      </c>
      <c r="C21" s="20">
        <v>1017</v>
      </c>
      <c r="D21" s="20">
        <v>182</v>
      </c>
      <c r="E21" s="20">
        <v>4</v>
      </c>
      <c r="F21" s="20">
        <v>1141</v>
      </c>
      <c r="G21" s="20">
        <v>714</v>
      </c>
      <c r="H21" s="20">
        <v>356</v>
      </c>
      <c r="I21" s="20">
        <v>77</v>
      </c>
      <c r="J21" s="20">
        <v>0</v>
      </c>
      <c r="K21" s="20">
        <v>436</v>
      </c>
      <c r="L21" s="20">
        <v>5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478</v>
      </c>
      <c r="S21" s="20">
        <v>105</v>
      </c>
      <c r="T21" s="20">
        <v>4</v>
      </c>
      <c r="U21" s="20">
        <v>514</v>
      </c>
      <c r="V21" s="20">
        <v>492</v>
      </c>
      <c r="W21" s="20">
        <v>140</v>
      </c>
      <c r="X21" s="20">
        <v>0</v>
      </c>
      <c r="Y21" s="20">
        <v>0</v>
      </c>
      <c r="Z21" s="20">
        <v>165</v>
      </c>
      <c r="AA21" s="20">
        <v>161</v>
      </c>
      <c r="AB21" s="20">
        <v>43</v>
      </c>
      <c r="AC21" s="20">
        <v>0</v>
      </c>
      <c r="AD21" s="20">
        <v>0</v>
      </c>
      <c r="AE21" s="20">
        <v>26</v>
      </c>
      <c r="AF21" s="20">
        <v>56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</row>
    <row r="22" spans="2:42" ht="20.100000000000001" customHeight="1" thickBot="1" x14ac:dyDescent="0.25">
      <c r="B22" s="4" t="s">
        <v>229</v>
      </c>
      <c r="C22" s="20">
        <v>875</v>
      </c>
      <c r="D22" s="20">
        <v>61</v>
      </c>
      <c r="E22" s="20">
        <v>4</v>
      </c>
      <c r="F22" s="20">
        <v>896</v>
      </c>
      <c r="G22" s="20">
        <v>600</v>
      </c>
      <c r="H22" s="20">
        <v>259</v>
      </c>
      <c r="I22" s="20">
        <v>22</v>
      </c>
      <c r="J22" s="20">
        <v>1</v>
      </c>
      <c r="K22" s="20">
        <v>283</v>
      </c>
      <c r="L22" s="20">
        <v>5</v>
      </c>
      <c r="M22" s="20">
        <v>2</v>
      </c>
      <c r="N22" s="20">
        <v>0</v>
      </c>
      <c r="O22" s="20">
        <v>0</v>
      </c>
      <c r="P22" s="20">
        <v>2</v>
      </c>
      <c r="Q22" s="20">
        <v>5</v>
      </c>
      <c r="R22" s="20">
        <v>435</v>
      </c>
      <c r="S22" s="20">
        <v>39</v>
      </c>
      <c r="T22" s="20">
        <v>3</v>
      </c>
      <c r="U22" s="20">
        <v>430</v>
      </c>
      <c r="V22" s="20">
        <v>394</v>
      </c>
      <c r="W22" s="20">
        <v>148</v>
      </c>
      <c r="X22" s="20">
        <v>0</v>
      </c>
      <c r="Y22" s="20">
        <v>0</v>
      </c>
      <c r="Z22" s="20">
        <v>155</v>
      </c>
      <c r="AA22" s="20">
        <v>175</v>
      </c>
      <c r="AB22" s="20">
        <v>31</v>
      </c>
      <c r="AC22" s="20">
        <v>0</v>
      </c>
      <c r="AD22" s="20">
        <v>0</v>
      </c>
      <c r="AE22" s="20">
        <v>26</v>
      </c>
      <c r="AF22" s="20">
        <v>21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</row>
    <row r="23" spans="2:42" ht="20.100000000000001" customHeight="1" thickBot="1" x14ac:dyDescent="0.25">
      <c r="B23" s="4" t="s">
        <v>230</v>
      </c>
      <c r="C23" s="20">
        <v>1401</v>
      </c>
      <c r="D23" s="20">
        <v>688</v>
      </c>
      <c r="E23" s="20">
        <v>4</v>
      </c>
      <c r="F23" s="20">
        <v>1792</v>
      </c>
      <c r="G23" s="20">
        <v>1371</v>
      </c>
      <c r="H23" s="20">
        <v>670</v>
      </c>
      <c r="I23" s="20">
        <v>63</v>
      </c>
      <c r="J23" s="20">
        <v>0</v>
      </c>
      <c r="K23" s="20">
        <v>715</v>
      </c>
      <c r="L23" s="20">
        <v>34</v>
      </c>
      <c r="M23" s="20">
        <v>1</v>
      </c>
      <c r="N23" s="20">
        <v>0</v>
      </c>
      <c r="O23" s="20">
        <v>1</v>
      </c>
      <c r="P23" s="20">
        <v>3</v>
      </c>
      <c r="Q23" s="20">
        <v>8</v>
      </c>
      <c r="R23" s="20">
        <v>463</v>
      </c>
      <c r="S23" s="20">
        <v>611</v>
      </c>
      <c r="T23" s="20">
        <v>3</v>
      </c>
      <c r="U23" s="20">
        <v>791</v>
      </c>
      <c r="V23" s="20">
        <v>966</v>
      </c>
      <c r="W23" s="20">
        <v>219</v>
      </c>
      <c r="X23" s="20">
        <v>0</v>
      </c>
      <c r="Y23" s="20">
        <v>0</v>
      </c>
      <c r="Z23" s="20">
        <v>218</v>
      </c>
      <c r="AA23" s="20">
        <v>346</v>
      </c>
      <c r="AB23" s="20">
        <v>48</v>
      </c>
      <c r="AC23" s="20">
        <v>14</v>
      </c>
      <c r="AD23" s="20">
        <v>0</v>
      </c>
      <c r="AE23" s="20">
        <v>64</v>
      </c>
      <c r="AF23" s="20">
        <v>17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1</v>
      </c>
      <c r="AP23" s="20">
        <v>0</v>
      </c>
    </row>
    <row r="24" spans="2:42" ht="20.100000000000001" customHeight="1" thickBot="1" x14ac:dyDescent="0.25">
      <c r="B24" s="4" t="s">
        <v>231</v>
      </c>
      <c r="C24" s="20">
        <v>949</v>
      </c>
      <c r="D24" s="20">
        <v>403</v>
      </c>
      <c r="E24" s="20">
        <v>6</v>
      </c>
      <c r="F24" s="20">
        <v>1259</v>
      </c>
      <c r="G24" s="20">
        <v>571</v>
      </c>
      <c r="H24" s="20">
        <v>454</v>
      </c>
      <c r="I24" s="20">
        <v>91</v>
      </c>
      <c r="J24" s="20">
        <v>0</v>
      </c>
      <c r="K24" s="20">
        <v>545</v>
      </c>
      <c r="L24" s="20">
        <v>6</v>
      </c>
      <c r="M24" s="20">
        <v>2</v>
      </c>
      <c r="N24" s="20">
        <v>0</v>
      </c>
      <c r="O24" s="20">
        <v>0</v>
      </c>
      <c r="P24" s="20">
        <v>0</v>
      </c>
      <c r="Q24" s="20">
        <v>3</v>
      </c>
      <c r="R24" s="20">
        <v>313</v>
      </c>
      <c r="S24" s="20">
        <v>304</v>
      </c>
      <c r="T24" s="20">
        <v>6</v>
      </c>
      <c r="U24" s="20">
        <v>551</v>
      </c>
      <c r="V24" s="20">
        <v>365</v>
      </c>
      <c r="W24" s="20">
        <v>74</v>
      </c>
      <c r="X24" s="20">
        <v>0</v>
      </c>
      <c r="Y24" s="20">
        <v>0</v>
      </c>
      <c r="Z24" s="20">
        <v>58</v>
      </c>
      <c r="AA24" s="20">
        <v>157</v>
      </c>
      <c r="AB24" s="20">
        <v>106</v>
      </c>
      <c r="AC24" s="20">
        <v>8</v>
      </c>
      <c r="AD24" s="20">
        <v>0</v>
      </c>
      <c r="AE24" s="20">
        <v>105</v>
      </c>
      <c r="AF24" s="20">
        <v>39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1</v>
      </c>
    </row>
    <row r="25" spans="2:42" ht="20.100000000000001" customHeight="1" thickBot="1" x14ac:dyDescent="0.25">
      <c r="B25" s="4" t="s">
        <v>232</v>
      </c>
      <c r="C25" s="20">
        <v>1009</v>
      </c>
      <c r="D25" s="20">
        <v>203</v>
      </c>
      <c r="E25" s="20">
        <v>11</v>
      </c>
      <c r="F25" s="20">
        <v>1191</v>
      </c>
      <c r="G25" s="20">
        <v>428</v>
      </c>
      <c r="H25" s="20">
        <v>512</v>
      </c>
      <c r="I25" s="20">
        <v>103</v>
      </c>
      <c r="J25" s="20">
        <v>7</v>
      </c>
      <c r="K25" s="20">
        <v>620</v>
      </c>
      <c r="L25" s="20">
        <v>7</v>
      </c>
      <c r="M25" s="20">
        <v>2</v>
      </c>
      <c r="N25" s="20">
        <v>0</v>
      </c>
      <c r="O25" s="20">
        <v>0</v>
      </c>
      <c r="P25" s="20">
        <v>2</v>
      </c>
      <c r="Q25" s="20">
        <v>3</v>
      </c>
      <c r="R25" s="20">
        <v>320</v>
      </c>
      <c r="S25" s="20">
        <v>97</v>
      </c>
      <c r="T25" s="20">
        <v>2</v>
      </c>
      <c r="U25" s="20">
        <v>393</v>
      </c>
      <c r="V25" s="20">
        <v>237</v>
      </c>
      <c r="W25" s="20">
        <v>90</v>
      </c>
      <c r="X25" s="20">
        <v>0</v>
      </c>
      <c r="Y25" s="20">
        <v>1</v>
      </c>
      <c r="Z25" s="20">
        <v>91</v>
      </c>
      <c r="AA25" s="20">
        <v>149</v>
      </c>
      <c r="AB25" s="20">
        <v>85</v>
      </c>
      <c r="AC25" s="20">
        <v>3</v>
      </c>
      <c r="AD25" s="20">
        <v>1</v>
      </c>
      <c r="AE25" s="20">
        <v>85</v>
      </c>
      <c r="AF25" s="20">
        <v>31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1</v>
      </c>
    </row>
    <row r="26" spans="2:42" ht="20.100000000000001" customHeight="1" thickBot="1" x14ac:dyDescent="0.25">
      <c r="B26" s="5" t="s">
        <v>233</v>
      </c>
      <c r="C26" s="31">
        <v>681</v>
      </c>
      <c r="D26" s="31">
        <v>48</v>
      </c>
      <c r="E26" s="31">
        <v>15</v>
      </c>
      <c r="F26" s="31">
        <v>715</v>
      </c>
      <c r="G26" s="31">
        <v>199</v>
      </c>
      <c r="H26" s="31">
        <v>180</v>
      </c>
      <c r="I26" s="31">
        <v>48</v>
      </c>
      <c r="J26" s="31">
        <v>8</v>
      </c>
      <c r="K26" s="31">
        <v>237</v>
      </c>
      <c r="L26" s="31">
        <v>4</v>
      </c>
      <c r="M26" s="31">
        <v>3</v>
      </c>
      <c r="N26" s="31">
        <v>0</v>
      </c>
      <c r="O26" s="31">
        <v>0</v>
      </c>
      <c r="P26" s="31">
        <v>2</v>
      </c>
      <c r="Q26" s="31">
        <v>3</v>
      </c>
      <c r="R26" s="31">
        <v>372</v>
      </c>
      <c r="S26" s="31">
        <v>0</v>
      </c>
      <c r="T26" s="31">
        <v>1</v>
      </c>
      <c r="U26" s="31">
        <v>340</v>
      </c>
      <c r="V26" s="31">
        <v>144</v>
      </c>
      <c r="W26" s="31">
        <v>104</v>
      </c>
      <c r="X26" s="31">
        <v>0</v>
      </c>
      <c r="Y26" s="31">
        <v>6</v>
      </c>
      <c r="Z26" s="31">
        <v>115</v>
      </c>
      <c r="AA26" s="31">
        <v>41</v>
      </c>
      <c r="AB26" s="31">
        <v>21</v>
      </c>
      <c r="AC26" s="31">
        <v>0</v>
      </c>
      <c r="AD26" s="31">
        <v>0</v>
      </c>
      <c r="AE26" s="31">
        <v>20</v>
      </c>
      <c r="AF26" s="31">
        <v>7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1</v>
      </c>
      <c r="AM26" s="31">
        <v>0</v>
      </c>
      <c r="AN26" s="31">
        <v>0</v>
      </c>
      <c r="AO26" s="31">
        <v>1</v>
      </c>
      <c r="AP26" s="31">
        <v>0</v>
      </c>
    </row>
    <row r="27" spans="2:42" ht="20.100000000000001" customHeight="1" thickBot="1" x14ac:dyDescent="0.25">
      <c r="B27" s="6" t="s">
        <v>234</v>
      </c>
      <c r="C27" s="33">
        <v>99</v>
      </c>
      <c r="D27" s="33">
        <v>14</v>
      </c>
      <c r="E27" s="33">
        <v>0</v>
      </c>
      <c r="F27" s="33">
        <v>87</v>
      </c>
      <c r="G27" s="33">
        <v>135</v>
      </c>
      <c r="H27" s="33">
        <v>4</v>
      </c>
      <c r="I27" s="33">
        <v>0</v>
      </c>
      <c r="J27" s="33">
        <v>0</v>
      </c>
      <c r="K27" s="33">
        <v>3</v>
      </c>
      <c r="L27" s="33">
        <v>1</v>
      </c>
      <c r="M27" s="33">
        <v>0</v>
      </c>
      <c r="N27" s="33">
        <v>0</v>
      </c>
      <c r="O27" s="33">
        <v>0</v>
      </c>
      <c r="P27" s="33">
        <v>1</v>
      </c>
      <c r="Q27" s="33">
        <v>0</v>
      </c>
      <c r="R27" s="33">
        <v>80</v>
      </c>
      <c r="S27" s="33">
        <v>14</v>
      </c>
      <c r="T27" s="33">
        <v>0</v>
      </c>
      <c r="U27" s="33">
        <v>63</v>
      </c>
      <c r="V27" s="33">
        <v>91</v>
      </c>
      <c r="W27" s="33">
        <v>13</v>
      </c>
      <c r="X27" s="33">
        <v>0</v>
      </c>
      <c r="Y27" s="33">
        <v>0</v>
      </c>
      <c r="Z27" s="33">
        <v>14</v>
      </c>
      <c r="AA27" s="33">
        <v>35</v>
      </c>
      <c r="AB27" s="33">
        <v>2</v>
      </c>
      <c r="AC27" s="33">
        <v>0</v>
      </c>
      <c r="AD27" s="33">
        <v>0</v>
      </c>
      <c r="AE27" s="33">
        <v>6</v>
      </c>
      <c r="AF27" s="33">
        <v>7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1</v>
      </c>
    </row>
    <row r="28" spans="2:42" ht="20.100000000000001" customHeight="1" thickBot="1" x14ac:dyDescent="0.25">
      <c r="B28" s="4" t="s">
        <v>235</v>
      </c>
      <c r="C28" s="33">
        <v>250</v>
      </c>
      <c r="D28" s="33">
        <v>1</v>
      </c>
      <c r="E28" s="33">
        <v>0</v>
      </c>
      <c r="F28" s="33">
        <v>232</v>
      </c>
      <c r="G28" s="33">
        <v>176</v>
      </c>
      <c r="H28" s="33">
        <v>119</v>
      </c>
      <c r="I28" s="33">
        <v>0</v>
      </c>
      <c r="J28" s="33">
        <v>0</v>
      </c>
      <c r="K28" s="33">
        <v>116</v>
      </c>
      <c r="L28" s="33">
        <v>23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88</v>
      </c>
      <c r="S28" s="33">
        <v>1</v>
      </c>
      <c r="T28" s="33">
        <v>0</v>
      </c>
      <c r="U28" s="33">
        <v>72</v>
      </c>
      <c r="V28" s="33">
        <v>80</v>
      </c>
      <c r="W28" s="33">
        <v>39</v>
      </c>
      <c r="X28" s="33">
        <v>0</v>
      </c>
      <c r="Y28" s="33">
        <v>0</v>
      </c>
      <c r="Z28" s="33">
        <v>39</v>
      </c>
      <c r="AA28" s="33">
        <v>72</v>
      </c>
      <c r="AB28" s="33">
        <v>4</v>
      </c>
      <c r="AC28" s="33">
        <v>0</v>
      </c>
      <c r="AD28" s="33">
        <v>0</v>
      </c>
      <c r="AE28" s="33">
        <v>5</v>
      </c>
      <c r="AF28" s="33">
        <v>1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</row>
    <row r="29" spans="2:42" ht="20.100000000000001" customHeight="1" thickBot="1" x14ac:dyDescent="0.25">
      <c r="B29" s="4" t="s">
        <v>236</v>
      </c>
      <c r="C29" s="32">
        <v>298</v>
      </c>
      <c r="D29" s="32">
        <v>5</v>
      </c>
      <c r="E29" s="32">
        <v>5</v>
      </c>
      <c r="F29" s="32">
        <v>282</v>
      </c>
      <c r="G29" s="32">
        <v>203</v>
      </c>
      <c r="H29" s="32">
        <v>121</v>
      </c>
      <c r="I29" s="32">
        <v>0</v>
      </c>
      <c r="J29" s="32">
        <v>0</v>
      </c>
      <c r="K29" s="32">
        <v>116</v>
      </c>
      <c r="L29" s="32">
        <v>5</v>
      </c>
      <c r="M29" s="32">
        <v>2</v>
      </c>
      <c r="N29" s="32">
        <v>0</v>
      </c>
      <c r="O29" s="32">
        <v>0</v>
      </c>
      <c r="P29" s="32">
        <v>0</v>
      </c>
      <c r="Q29" s="32">
        <v>3</v>
      </c>
      <c r="R29" s="32">
        <v>130</v>
      </c>
      <c r="S29" s="32">
        <v>5</v>
      </c>
      <c r="T29" s="32">
        <v>0</v>
      </c>
      <c r="U29" s="32">
        <v>104</v>
      </c>
      <c r="V29" s="32">
        <v>110</v>
      </c>
      <c r="W29" s="32">
        <v>37</v>
      </c>
      <c r="X29" s="32">
        <v>0</v>
      </c>
      <c r="Y29" s="32">
        <v>5</v>
      </c>
      <c r="Z29" s="32">
        <v>53</v>
      </c>
      <c r="AA29" s="32">
        <v>81</v>
      </c>
      <c r="AB29" s="32">
        <v>8</v>
      </c>
      <c r="AC29" s="32">
        <v>0</v>
      </c>
      <c r="AD29" s="32">
        <v>0</v>
      </c>
      <c r="AE29" s="32">
        <v>9</v>
      </c>
      <c r="AF29" s="32">
        <v>4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</row>
    <row r="30" spans="2:42" ht="20.100000000000001" customHeight="1" thickBot="1" x14ac:dyDescent="0.25">
      <c r="B30" s="4" t="s">
        <v>237</v>
      </c>
      <c r="C30" s="20">
        <v>98</v>
      </c>
      <c r="D30" s="20">
        <v>1</v>
      </c>
      <c r="E30" s="20">
        <v>0</v>
      </c>
      <c r="F30" s="20">
        <v>106</v>
      </c>
      <c r="G30" s="20">
        <v>146</v>
      </c>
      <c r="H30" s="20">
        <v>11</v>
      </c>
      <c r="I30" s="20">
        <v>0</v>
      </c>
      <c r="J30" s="20">
        <v>0</v>
      </c>
      <c r="K30" s="20">
        <v>11</v>
      </c>
      <c r="L30" s="20">
        <v>5</v>
      </c>
      <c r="M30" s="20">
        <v>0</v>
      </c>
      <c r="N30" s="20">
        <v>0</v>
      </c>
      <c r="O30" s="20">
        <v>0</v>
      </c>
      <c r="P30" s="20">
        <v>1</v>
      </c>
      <c r="Q30" s="20">
        <v>1</v>
      </c>
      <c r="R30" s="20">
        <v>66</v>
      </c>
      <c r="S30" s="20">
        <v>1</v>
      </c>
      <c r="T30" s="20">
        <v>0</v>
      </c>
      <c r="U30" s="20">
        <v>78</v>
      </c>
      <c r="V30" s="20">
        <v>89</v>
      </c>
      <c r="W30" s="20">
        <v>15</v>
      </c>
      <c r="X30" s="20">
        <v>0</v>
      </c>
      <c r="Y30" s="20">
        <v>0</v>
      </c>
      <c r="Z30" s="20">
        <v>13</v>
      </c>
      <c r="AA30" s="20">
        <v>48</v>
      </c>
      <c r="AB30" s="20">
        <v>6</v>
      </c>
      <c r="AC30" s="20">
        <v>0</v>
      </c>
      <c r="AD30" s="20">
        <v>0</v>
      </c>
      <c r="AE30" s="20">
        <v>3</v>
      </c>
      <c r="AF30" s="20">
        <v>3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</row>
    <row r="31" spans="2:42" ht="20.100000000000001" customHeight="1" thickBot="1" x14ac:dyDescent="0.25">
      <c r="B31" s="4" t="s">
        <v>238</v>
      </c>
      <c r="C31" s="20">
        <v>180</v>
      </c>
      <c r="D31" s="20">
        <v>3</v>
      </c>
      <c r="E31" s="20">
        <v>0</v>
      </c>
      <c r="F31" s="20">
        <v>143</v>
      </c>
      <c r="G31" s="20">
        <v>171</v>
      </c>
      <c r="H31" s="20">
        <v>12</v>
      </c>
      <c r="I31" s="20">
        <v>0</v>
      </c>
      <c r="J31" s="20">
        <v>0</v>
      </c>
      <c r="K31" s="20">
        <v>12</v>
      </c>
      <c r="L31" s="20">
        <v>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125</v>
      </c>
      <c r="S31" s="20">
        <v>3</v>
      </c>
      <c r="T31" s="20">
        <v>0</v>
      </c>
      <c r="U31" s="20">
        <v>92</v>
      </c>
      <c r="V31" s="20">
        <v>108</v>
      </c>
      <c r="W31" s="20">
        <v>34</v>
      </c>
      <c r="X31" s="20">
        <v>0</v>
      </c>
      <c r="Y31" s="20">
        <v>0</v>
      </c>
      <c r="Z31" s="20">
        <v>33</v>
      </c>
      <c r="AA31" s="20">
        <v>56</v>
      </c>
      <c r="AB31" s="20">
        <v>9</v>
      </c>
      <c r="AC31" s="20">
        <v>0</v>
      </c>
      <c r="AD31" s="20">
        <v>0</v>
      </c>
      <c r="AE31" s="20">
        <v>6</v>
      </c>
      <c r="AF31" s="20">
        <v>6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</row>
    <row r="32" spans="2:42" ht="20.100000000000001" customHeight="1" thickBot="1" x14ac:dyDescent="0.25">
      <c r="B32" s="4" t="s">
        <v>239</v>
      </c>
      <c r="C32" s="20">
        <v>133</v>
      </c>
      <c r="D32" s="20">
        <v>0</v>
      </c>
      <c r="E32" s="20">
        <v>1</v>
      </c>
      <c r="F32" s="20">
        <v>152</v>
      </c>
      <c r="G32" s="20">
        <v>202</v>
      </c>
      <c r="H32" s="20">
        <v>44</v>
      </c>
      <c r="I32" s="20">
        <v>0</v>
      </c>
      <c r="J32" s="20">
        <v>0</v>
      </c>
      <c r="K32" s="20">
        <v>40</v>
      </c>
      <c r="L32" s="20">
        <v>11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49</v>
      </c>
      <c r="S32" s="20">
        <v>0</v>
      </c>
      <c r="T32" s="20">
        <v>1</v>
      </c>
      <c r="U32" s="20">
        <v>71</v>
      </c>
      <c r="V32" s="20">
        <v>102</v>
      </c>
      <c r="W32" s="20">
        <v>40</v>
      </c>
      <c r="X32" s="20">
        <v>0</v>
      </c>
      <c r="Y32" s="20">
        <v>0</v>
      </c>
      <c r="Z32" s="20">
        <v>40</v>
      </c>
      <c r="AA32" s="20">
        <v>89</v>
      </c>
      <c r="AB32" s="20">
        <v>0</v>
      </c>
      <c r="AC32" s="20">
        <v>0</v>
      </c>
      <c r="AD32" s="20">
        <v>0</v>
      </c>
      <c r="AE32" s="20">
        <v>1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</row>
    <row r="33" spans="2:42" ht="20.100000000000001" customHeight="1" thickBot="1" x14ac:dyDescent="0.25">
      <c r="B33" s="4" t="s">
        <v>240</v>
      </c>
      <c r="C33" s="20">
        <v>57</v>
      </c>
      <c r="D33" s="20">
        <v>0</v>
      </c>
      <c r="E33" s="20">
        <v>0</v>
      </c>
      <c r="F33" s="20">
        <v>62</v>
      </c>
      <c r="G33" s="20">
        <v>37</v>
      </c>
      <c r="H33" s="20">
        <v>22</v>
      </c>
      <c r="I33" s="20">
        <v>0</v>
      </c>
      <c r="J33" s="20">
        <v>0</v>
      </c>
      <c r="K33" s="20">
        <v>22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18</v>
      </c>
      <c r="S33" s="20">
        <v>0</v>
      </c>
      <c r="T33" s="20">
        <v>0</v>
      </c>
      <c r="U33" s="20">
        <v>16</v>
      </c>
      <c r="V33" s="20">
        <v>22</v>
      </c>
      <c r="W33" s="20">
        <v>16</v>
      </c>
      <c r="X33" s="20">
        <v>0</v>
      </c>
      <c r="Y33" s="20">
        <v>0</v>
      </c>
      <c r="Z33" s="20">
        <v>23</v>
      </c>
      <c r="AA33" s="20">
        <v>15</v>
      </c>
      <c r="AB33" s="20">
        <v>1</v>
      </c>
      <c r="AC33" s="20">
        <v>0</v>
      </c>
      <c r="AD33" s="20">
        <v>0</v>
      </c>
      <c r="AE33" s="20">
        <v>1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</row>
    <row r="34" spans="2:42" ht="20.100000000000001" customHeight="1" thickBot="1" x14ac:dyDescent="0.25">
      <c r="B34" s="4" t="s">
        <v>241</v>
      </c>
      <c r="C34" s="20">
        <v>452</v>
      </c>
      <c r="D34" s="20">
        <v>0</v>
      </c>
      <c r="E34" s="20">
        <v>0</v>
      </c>
      <c r="F34" s="20">
        <v>449</v>
      </c>
      <c r="G34" s="20">
        <v>143</v>
      </c>
      <c r="H34" s="20">
        <v>154</v>
      </c>
      <c r="I34" s="20">
        <v>0</v>
      </c>
      <c r="J34" s="20">
        <v>0</v>
      </c>
      <c r="K34" s="20">
        <v>154</v>
      </c>
      <c r="L34" s="20">
        <v>0</v>
      </c>
      <c r="M34" s="20">
        <v>1</v>
      </c>
      <c r="N34" s="20">
        <v>0</v>
      </c>
      <c r="O34" s="20">
        <v>0</v>
      </c>
      <c r="P34" s="20">
        <v>0</v>
      </c>
      <c r="Q34" s="20">
        <v>1</v>
      </c>
      <c r="R34" s="20">
        <v>183</v>
      </c>
      <c r="S34" s="20">
        <v>0</v>
      </c>
      <c r="T34" s="20">
        <v>0</v>
      </c>
      <c r="U34" s="20">
        <v>177</v>
      </c>
      <c r="V34" s="20">
        <v>101</v>
      </c>
      <c r="W34" s="20">
        <v>100</v>
      </c>
      <c r="X34" s="20">
        <v>0</v>
      </c>
      <c r="Y34" s="20">
        <v>0</v>
      </c>
      <c r="Z34" s="20">
        <v>108</v>
      </c>
      <c r="AA34" s="20">
        <v>26</v>
      </c>
      <c r="AB34" s="20">
        <v>14</v>
      </c>
      <c r="AC34" s="20">
        <v>0</v>
      </c>
      <c r="AD34" s="20">
        <v>0</v>
      </c>
      <c r="AE34" s="20">
        <v>10</v>
      </c>
      <c r="AF34" s="20">
        <v>15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</row>
    <row r="35" spans="2:42" ht="20.100000000000001" customHeight="1" thickBot="1" x14ac:dyDescent="0.25">
      <c r="B35" s="4" t="s">
        <v>242</v>
      </c>
      <c r="C35" s="20">
        <v>112</v>
      </c>
      <c r="D35" s="20">
        <v>0</v>
      </c>
      <c r="E35" s="20">
        <v>0</v>
      </c>
      <c r="F35" s="20">
        <v>99</v>
      </c>
      <c r="G35" s="20">
        <v>86</v>
      </c>
      <c r="H35" s="20">
        <v>3</v>
      </c>
      <c r="I35" s="20">
        <v>0</v>
      </c>
      <c r="J35" s="20">
        <v>0</v>
      </c>
      <c r="K35" s="20">
        <v>7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1</v>
      </c>
      <c r="R35" s="20">
        <v>83</v>
      </c>
      <c r="S35" s="20">
        <v>0</v>
      </c>
      <c r="T35" s="20">
        <v>0</v>
      </c>
      <c r="U35" s="20">
        <v>73</v>
      </c>
      <c r="V35" s="20">
        <v>47</v>
      </c>
      <c r="W35" s="20">
        <v>24</v>
      </c>
      <c r="X35" s="20">
        <v>0</v>
      </c>
      <c r="Y35" s="20">
        <v>0</v>
      </c>
      <c r="Z35" s="20">
        <v>16</v>
      </c>
      <c r="AA35" s="20">
        <v>37</v>
      </c>
      <c r="AB35" s="20">
        <v>2</v>
      </c>
      <c r="AC35" s="20">
        <v>0</v>
      </c>
      <c r="AD35" s="20">
        <v>0</v>
      </c>
      <c r="AE35" s="20">
        <v>3</v>
      </c>
      <c r="AF35" s="20">
        <v>1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</row>
    <row r="36" spans="2:42" ht="20.100000000000001" customHeight="1" thickBot="1" x14ac:dyDescent="0.25">
      <c r="B36" s="4" t="s">
        <v>243</v>
      </c>
      <c r="C36" s="20">
        <v>264</v>
      </c>
      <c r="D36" s="20">
        <v>48</v>
      </c>
      <c r="E36" s="20">
        <v>2</v>
      </c>
      <c r="F36" s="20">
        <v>293</v>
      </c>
      <c r="G36" s="20">
        <v>192</v>
      </c>
      <c r="H36" s="20">
        <v>120</v>
      </c>
      <c r="I36" s="20">
        <v>12</v>
      </c>
      <c r="J36" s="20">
        <v>0</v>
      </c>
      <c r="K36" s="20">
        <v>138</v>
      </c>
      <c r="L36" s="20">
        <v>1</v>
      </c>
      <c r="M36" s="20">
        <v>0</v>
      </c>
      <c r="N36" s="20">
        <v>0</v>
      </c>
      <c r="O36" s="20">
        <v>0</v>
      </c>
      <c r="P36" s="20">
        <v>1</v>
      </c>
      <c r="Q36" s="20">
        <v>1</v>
      </c>
      <c r="R36" s="20">
        <v>69</v>
      </c>
      <c r="S36" s="20">
        <v>36</v>
      </c>
      <c r="T36" s="20">
        <v>2</v>
      </c>
      <c r="U36" s="20">
        <v>81</v>
      </c>
      <c r="V36" s="20">
        <v>152</v>
      </c>
      <c r="W36" s="20">
        <v>69</v>
      </c>
      <c r="X36" s="20">
        <v>0</v>
      </c>
      <c r="Y36" s="20">
        <v>0</v>
      </c>
      <c r="Z36" s="20">
        <v>69</v>
      </c>
      <c r="AA36" s="20">
        <v>31</v>
      </c>
      <c r="AB36" s="20">
        <v>6</v>
      </c>
      <c r="AC36" s="20">
        <v>0</v>
      </c>
      <c r="AD36" s="20">
        <v>0</v>
      </c>
      <c r="AE36" s="20">
        <v>4</v>
      </c>
      <c r="AF36" s="20">
        <v>7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</row>
    <row r="37" spans="2:42" ht="20.100000000000001" customHeight="1" thickBot="1" x14ac:dyDescent="0.25">
      <c r="B37" s="4" t="s">
        <v>244</v>
      </c>
      <c r="C37" s="20">
        <v>561</v>
      </c>
      <c r="D37" s="20">
        <v>28</v>
      </c>
      <c r="E37" s="20">
        <v>0</v>
      </c>
      <c r="F37" s="20">
        <v>537</v>
      </c>
      <c r="G37" s="20">
        <v>501</v>
      </c>
      <c r="H37" s="20">
        <v>198</v>
      </c>
      <c r="I37" s="20">
        <v>17</v>
      </c>
      <c r="J37" s="20">
        <v>0</v>
      </c>
      <c r="K37" s="20">
        <v>217</v>
      </c>
      <c r="L37" s="20">
        <v>1</v>
      </c>
      <c r="M37" s="20">
        <v>2</v>
      </c>
      <c r="N37" s="20">
        <v>0</v>
      </c>
      <c r="O37" s="20">
        <v>0</v>
      </c>
      <c r="P37" s="20">
        <v>0</v>
      </c>
      <c r="Q37" s="20">
        <v>2</v>
      </c>
      <c r="R37" s="20">
        <v>266</v>
      </c>
      <c r="S37" s="20">
        <v>11</v>
      </c>
      <c r="T37" s="20">
        <v>0</v>
      </c>
      <c r="U37" s="20">
        <v>226</v>
      </c>
      <c r="V37" s="20">
        <v>307</v>
      </c>
      <c r="W37" s="20">
        <v>72</v>
      </c>
      <c r="X37" s="20">
        <v>0</v>
      </c>
      <c r="Y37" s="20">
        <v>0</v>
      </c>
      <c r="Z37" s="20">
        <v>70</v>
      </c>
      <c r="AA37" s="20">
        <v>184</v>
      </c>
      <c r="AB37" s="20">
        <v>23</v>
      </c>
      <c r="AC37" s="20">
        <v>0</v>
      </c>
      <c r="AD37" s="20">
        <v>0</v>
      </c>
      <c r="AE37" s="20">
        <v>23</v>
      </c>
      <c r="AF37" s="20">
        <v>7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1</v>
      </c>
      <c r="AP37" s="20">
        <v>0</v>
      </c>
    </row>
    <row r="38" spans="2:42" ht="20.100000000000001" customHeight="1" thickBot="1" x14ac:dyDescent="0.25">
      <c r="B38" s="4" t="s">
        <v>245</v>
      </c>
      <c r="C38" s="20">
        <v>171</v>
      </c>
      <c r="D38" s="20">
        <v>1</v>
      </c>
      <c r="E38" s="20">
        <v>0</v>
      </c>
      <c r="F38" s="20">
        <v>153</v>
      </c>
      <c r="G38" s="20">
        <v>360</v>
      </c>
      <c r="H38" s="20">
        <v>46</v>
      </c>
      <c r="I38" s="20">
        <v>0</v>
      </c>
      <c r="J38" s="20">
        <v>0</v>
      </c>
      <c r="K38" s="20">
        <v>47</v>
      </c>
      <c r="L38" s="20">
        <v>2</v>
      </c>
      <c r="M38" s="20">
        <v>0</v>
      </c>
      <c r="N38" s="20">
        <v>0</v>
      </c>
      <c r="O38" s="20">
        <v>0</v>
      </c>
      <c r="P38" s="20">
        <v>1</v>
      </c>
      <c r="Q38" s="20">
        <v>0</v>
      </c>
      <c r="R38" s="20">
        <v>77</v>
      </c>
      <c r="S38" s="20">
        <v>1</v>
      </c>
      <c r="T38" s="20">
        <v>0</v>
      </c>
      <c r="U38" s="20">
        <v>77</v>
      </c>
      <c r="V38" s="20">
        <v>198</v>
      </c>
      <c r="W38" s="20">
        <v>44</v>
      </c>
      <c r="X38" s="20">
        <v>0</v>
      </c>
      <c r="Y38" s="20">
        <v>0</v>
      </c>
      <c r="Z38" s="20">
        <v>26</v>
      </c>
      <c r="AA38" s="20">
        <v>158</v>
      </c>
      <c r="AB38" s="20">
        <v>4</v>
      </c>
      <c r="AC38" s="20">
        <v>0</v>
      </c>
      <c r="AD38" s="20">
        <v>0</v>
      </c>
      <c r="AE38" s="20">
        <v>2</v>
      </c>
      <c r="AF38" s="20">
        <v>2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</row>
    <row r="39" spans="2:42" ht="20.100000000000001" customHeight="1" thickBot="1" x14ac:dyDescent="0.25">
      <c r="B39" s="4" t="s">
        <v>246</v>
      </c>
      <c r="C39" s="20">
        <v>270</v>
      </c>
      <c r="D39" s="20">
        <v>2</v>
      </c>
      <c r="E39" s="20">
        <v>17</v>
      </c>
      <c r="F39" s="20">
        <v>229</v>
      </c>
      <c r="G39" s="20">
        <v>262</v>
      </c>
      <c r="H39" s="20">
        <v>108</v>
      </c>
      <c r="I39" s="20">
        <v>0</v>
      </c>
      <c r="J39" s="20">
        <v>1</v>
      </c>
      <c r="K39" s="20">
        <v>109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113</v>
      </c>
      <c r="S39" s="20">
        <v>2</v>
      </c>
      <c r="T39" s="20">
        <v>0</v>
      </c>
      <c r="U39" s="20">
        <v>88</v>
      </c>
      <c r="V39" s="20">
        <v>137</v>
      </c>
      <c r="W39" s="20">
        <v>41</v>
      </c>
      <c r="X39" s="20">
        <v>0</v>
      </c>
      <c r="Y39" s="20">
        <v>0</v>
      </c>
      <c r="Z39" s="20">
        <v>27</v>
      </c>
      <c r="AA39" s="20">
        <v>104</v>
      </c>
      <c r="AB39" s="20">
        <v>8</v>
      </c>
      <c r="AC39" s="20">
        <v>0</v>
      </c>
      <c r="AD39" s="20">
        <v>16</v>
      </c>
      <c r="AE39" s="20">
        <v>4</v>
      </c>
      <c r="AF39" s="20">
        <v>20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1</v>
      </c>
      <c r="AP39" s="20">
        <v>1</v>
      </c>
    </row>
    <row r="40" spans="2:42" ht="20.100000000000001" customHeight="1" thickBot="1" x14ac:dyDescent="0.25">
      <c r="B40" s="4" t="s">
        <v>247</v>
      </c>
      <c r="C40" s="20">
        <v>535</v>
      </c>
      <c r="D40" s="20">
        <v>47</v>
      </c>
      <c r="E40" s="20">
        <v>0</v>
      </c>
      <c r="F40" s="20">
        <v>559</v>
      </c>
      <c r="G40" s="20">
        <v>656</v>
      </c>
      <c r="H40" s="20">
        <v>209</v>
      </c>
      <c r="I40" s="20">
        <v>1</v>
      </c>
      <c r="J40" s="20">
        <v>0</v>
      </c>
      <c r="K40" s="20">
        <v>209</v>
      </c>
      <c r="L40" s="20">
        <v>7</v>
      </c>
      <c r="M40" s="20">
        <v>1</v>
      </c>
      <c r="N40" s="20">
        <v>0</v>
      </c>
      <c r="O40" s="20">
        <v>0</v>
      </c>
      <c r="P40" s="20">
        <v>0</v>
      </c>
      <c r="Q40" s="20">
        <v>2</v>
      </c>
      <c r="R40" s="20">
        <v>236</v>
      </c>
      <c r="S40" s="20">
        <v>46</v>
      </c>
      <c r="T40" s="20">
        <v>0</v>
      </c>
      <c r="U40" s="20">
        <v>257</v>
      </c>
      <c r="V40" s="20">
        <v>398</v>
      </c>
      <c r="W40" s="20">
        <v>65</v>
      </c>
      <c r="X40" s="20">
        <v>0</v>
      </c>
      <c r="Y40" s="20">
        <v>0</v>
      </c>
      <c r="Z40" s="20">
        <v>71</v>
      </c>
      <c r="AA40" s="20">
        <v>219</v>
      </c>
      <c r="AB40" s="20">
        <v>24</v>
      </c>
      <c r="AC40" s="20">
        <v>0</v>
      </c>
      <c r="AD40" s="20">
        <v>0</v>
      </c>
      <c r="AE40" s="20">
        <v>22</v>
      </c>
      <c r="AF40" s="20">
        <v>29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1</v>
      </c>
    </row>
    <row r="41" spans="2:42" ht="20.100000000000001" customHeight="1" thickBot="1" x14ac:dyDescent="0.25">
      <c r="B41" s="4" t="s">
        <v>248</v>
      </c>
      <c r="C41" s="20">
        <v>4626</v>
      </c>
      <c r="D41" s="20">
        <v>480</v>
      </c>
      <c r="E41" s="20">
        <v>19</v>
      </c>
      <c r="F41" s="20">
        <v>4888</v>
      </c>
      <c r="G41" s="20">
        <v>3638</v>
      </c>
      <c r="H41" s="20">
        <v>1619</v>
      </c>
      <c r="I41" s="20">
        <v>112</v>
      </c>
      <c r="J41" s="20">
        <v>1</v>
      </c>
      <c r="K41" s="20">
        <v>1734</v>
      </c>
      <c r="L41" s="20">
        <v>9</v>
      </c>
      <c r="M41" s="20">
        <v>5</v>
      </c>
      <c r="N41" s="20">
        <v>0</v>
      </c>
      <c r="O41" s="20">
        <v>0</v>
      </c>
      <c r="P41" s="20">
        <v>8</v>
      </c>
      <c r="Q41" s="20">
        <v>38</v>
      </c>
      <c r="R41" s="20">
        <v>1905</v>
      </c>
      <c r="S41" s="20">
        <v>367</v>
      </c>
      <c r="T41" s="20">
        <v>18</v>
      </c>
      <c r="U41" s="20">
        <v>2056</v>
      </c>
      <c r="V41" s="20">
        <v>2226</v>
      </c>
      <c r="W41" s="20">
        <v>965</v>
      </c>
      <c r="X41" s="20">
        <v>1</v>
      </c>
      <c r="Y41" s="20">
        <v>0</v>
      </c>
      <c r="Z41" s="20">
        <v>970</v>
      </c>
      <c r="AA41" s="20">
        <v>1283</v>
      </c>
      <c r="AB41" s="20">
        <v>129</v>
      </c>
      <c r="AC41" s="20">
        <v>0</v>
      </c>
      <c r="AD41" s="20">
        <v>0</v>
      </c>
      <c r="AE41" s="20">
        <v>115</v>
      </c>
      <c r="AF41" s="20">
        <v>65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3</v>
      </c>
      <c r="AM41" s="20">
        <v>0</v>
      </c>
      <c r="AN41" s="20">
        <v>0</v>
      </c>
      <c r="AO41" s="20">
        <v>5</v>
      </c>
      <c r="AP41" s="20">
        <v>17</v>
      </c>
    </row>
    <row r="42" spans="2:42" ht="20.100000000000001" customHeight="1" thickBot="1" x14ac:dyDescent="0.25">
      <c r="B42" s="4" t="s">
        <v>249</v>
      </c>
      <c r="C42" s="20">
        <v>786</v>
      </c>
      <c r="D42" s="20">
        <v>37</v>
      </c>
      <c r="E42" s="20">
        <v>7</v>
      </c>
      <c r="F42" s="20">
        <v>758</v>
      </c>
      <c r="G42" s="20">
        <v>564</v>
      </c>
      <c r="H42" s="20">
        <v>358</v>
      </c>
      <c r="I42" s="20">
        <v>32</v>
      </c>
      <c r="J42" s="20">
        <v>2</v>
      </c>
      <c r="K42" s="20">
        <v>377</v>
      </c>
      <c r="L42" s="20">
        <v>29</v>
      </c>
      <c r="M42" s="20">
        <v>1</v>
      </c>
      <c r="N42" s="20">
        <v>0</v>
      </c>
      <c r="O42" s="20">
        <v>0</v>
      </c>
      <c r="P42" s="20">
        <v>2</v>
      </c>
      <c r="Q42" s="20">
        <v>4</v>
      </c>
      <c r="R42" s="20">
        <v>249</v>
      </c>
      <c r="S42" s="20">
        <v>4</v>
      </c>
      <c r="T42" s="20">
        <v>5</v>
      </c>
      <c r="U42" s="20">
        <v>203</v>
      </c>
      <c r="V42" s="20">
        <v>335</v>
      </c>
      <c r="W42" s="20">
        <v>166</v>
      </c>
      <c r="X42" s="20">
        <v>0</v>
      </c>
      <c r="Y42" s="20">
        <v>0</v>
      </c>
      <c r="Z42" s="20">
        <v>166</v>
      </c>
      <c r="AA42" s="20">
        <v>171</v>
      </c>
      <c r="AB42" s="20">
        <v>11</v>
      </c>
      <c r="AC42" s="20">
        <v>1</v>
      </c>
      <c r="AD42" s="20">
        <v>0</v>
      </c>
      <c r="AE42" s="20">
        <v>10</v>
      </c>
      <c r="AF42" s="20">
        <v>23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1</v>
      </c>
      <c r="AM42" s="20">
        <v>0</v>
      </c>
      <c r="AN42" s="20">
        <v>0</v>
      </c>
      <c r="AO42" s="20">
        <v>0</v>
      </c>
      <c r="AP42" s="20">
        <v>2</v>
      </c>
    </row>
    <row r="43" spans="2:42" ht="20.100000000000001" customHeight="1" thickBot="1" x14ac:dyDescent="0.25">
      <c r="B43" s="4" t="s">
        <v>250</v>
      </c>
      <c r="C43" s="20">
        <v>539</v>
      </c>
      <c r="D43" s="20">
        <v>0</v>
      </c>
      <c r="E43" s="20">
        <v>3</v>
      </c>
      <c r="F43" s="20">
        <v>484</v>
      </c>
      <c r="G43" s="20">
        <v>262</v>
      </c>
      <c r="H43" s="20">
        <v>247</v>
      </c>
      <c r="I43" s="20">
        <v>0</v>
      </c>
      <c r="J43" s="20">
        <v>0</v>
      </c>
      <c r="K43" s="20">
        <v>244</v>
      </c>
      <c r="L43" s="20">
        <v>5</v>
      </c>
      <c r="M43" s="20">
        <v>0</v>
      </c>
      <c r="N43" s="20">
        <v>0</v>
      </c>
      <c r="O43" s="20">
        <v>0</v>
      </c>
      <c r="P43" s="20">
        <v>1</v>
      </c>
      <c r="Q43" s="20">
        <v>0</v>
      </c>
      <c r="R43" s="20">
        <v>170</v>
      </c>
      <c r="S43" s="20">
        <v>0</v>
      </c>
      <c r="T43" s="20">
        <v>1</v>
      </c>
      <c r="U43" s="20">
        <v>142</v>
      </c>
      <c r="V43" s="20">
        <v>142</v>
      </c>
      <c r="W43" s="20">
        <v>101</v>
      </c>
      <c r="X43" s="20">
        <v>0</v>
      </c>
      <c r="Y43" s="20">
        <v>0</v>
      </c>
      <c r="Z43" s="20">
        <v>72</v>
      </c>
      <c r="AA43" s="20">
        <v>113</v>
      </c>
      <c r="AB43" s="20">
        <v>21</v>
      </c>
      <c r="AC43" s="20">
        <v>0</v>
      </c>
      <c r="AD43" s="20">
        <v>2</v>
      </c>
      <c r="AE43" s="20">
        <v>25</v>
      </c>
      <c r="AF43" s="20">
        <v>2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</row>
    <row r="44" spans="2:42" ht="20.100000000000001" customHeight="1" thickBot="1" x14ac:dyDescent="0.25">
      <c r="B44" s="4" t="s">
        <v>251</v>
      </c>
      <c r="C44" s="20">
        <v>933</v>
      </c>
      <c r="D44" s="20">
        <v>66</v>
      </c>
      <c r="E44" s="20">
        <v>1</v>
      </c>
      <c r="F44" s="20">
        <v>856</v>
      </c>
      <c r="G44" s="20">
        <v>656</v>
      </c>
      <c r="H44" s="20">
        <v>374</v>
      </c>
      <c r="I44" s="20">
        <v>60</v>
      </c>
      <c r="J44" s="20">
        <v>0</v>
      </c>
      <c r="K44" s="20">
        <v>432</v>
      </c>
      <c r="L44" s="20">
        <v>8</v>
      </c>
      <c r="M44" s="20">
        <v>2</v>
      </c>
      <c r="N44" s="20">
        <v>0</v>
      </c>
      <c r="O44" s="20">
        <v>0</v>
      </c>
      <c r="P44" s="20">
        <v>1</v>
      </c>
      <c r="Q44" s="20">
        <v>12</v>
      </c>
      <c r="R44" s="20">
        <v>366</v>
      </c>
      <c r="S44" s="20">
        <v>5</v>
      </c>
      <c r="T44" s="20">
        <v>1</v>
      </c>
      <c r="U44" s="20">
        <v>251</v>
      </c>
      <c r="V44" s="20">
        <v>440</v>
      </c>
      <c r="W44" s="20">
        <v>178</v>
      </c>
      <c r="X44" s="20">
        <v>0</v>
      </c>
      <c r="Y44" s="20">
        <v>0</v>
      </c>
      <c r="Z44" s="20">
        <v>155</v>
      </c>
      <c r="AA44" s="20">
        <v>190</v>
      </c>
      <c r="AB44" s="20">
        <v>13</v>
      </c>
      <c r="AC44" s="20">
        <v>1</v>
      </c>
      <c r="AD44" s="20">
        <v>0</v>
      </c>
      <c r="AE44" s="20">
        <v>15</v>
      </c>
      <c r="AF44" s="20">
        <v>5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2</v>
      </c>
      <c r="AP44" s="20">
        <v>1</v>
      </c>
    </row>
    <row r="45" spans="2:42" ht="20.100000000000001" customHeight="1" thickBot="1" x14ac:dyDescent="0.25">
      <c r="B45" s="4" t="s">
        <v>252</v>
      </c>
      <c r="C45" s="20">
        <v>2611</v>
      </c>
      <c r="D45" s="20">
        <v>332</v>
      </c>
      <c r="E45" s="20">
        <v>2</v>
      </c>
      <c r="F45" s="20">
        <v>2958</v>
      </c>
      <c r="G45" s="20">
        <v>1331</v>
      </c>
      <c r="H45" s="20">
        <v>887</v>
      </c>
      <c r="I45" s="20">
        <v>109</v>
      </c>
      <c r="J45" s="20">
        <v>0</v>
      </c>
      <c r="K45" s="20">
        <v>994</v>
      </c>
      <c r="L45" s="20">
        <v>4</v>
      </c>
      <c r="M45" s="20">
        <v>3</v>
      </c>
      <c r="N45" s="20">
        <v>0</v>
      </c>
      <c r="O45" s="20">
        <v>0</v>
      </c>
      <c r="P45" s="20">
        <v>13</v>
      </c>
      <c r="Q45" s="20">
        <v>11</v>
      </c>
      <c r="R45" s="20">
        <v>1100</v>
      </c>
      <c r="S45" s="20">
        <v>223</v>
      </c>
      <c r="T45" s="20">
        <v>2</v>
      </c>
      <c r="U45" s="20">
        <v>1293</v>
      </c>
      <c r="V45" s="20">
        <v>921</v>
      </c>
      <c r="W45" s="20">
        <v>542</v>
      </c>
      <c r="X45" s="20">
        <v>0</v>
      </c>
      <c r="Y45" s="20">
        <v>0</v>
      </c>
      <c r="Z45" s="20">
        <v>573</v>
      </c>
      <c r="AA45" s="20">
        <v>322</v>
      </c>
      <c r="AB45" s="20">
        <v>79</v>
      </c>
      <c r="AC45" s="20">
        <v>0</v>
      </c>
      <c r="AD45" s="20">
        <v>0</v>
      </c>
      <c r="AE45" s="20">
        <v>85</v>
      </c>
      <c r="AF45" s="20">
        <v>72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1</v>
      </c>
    </row>
    <row r="46" spans="2:42" ht="20.100000000000001" customHeight="1" thickBot="1" x14ac:dyDescent="0.25">
      <c r="B46" s="4" t="s">
        <v>253</v>
      </c>
      <c r="C46" s="20">
        <v>554</v>
      </c>
      <c r="D46" s="20">
        <v>23</v>
      </c>
      <c r="E46" s="20">
        <v>0</v>
      </c>
      <c r="F46" s="20">
        <v>525</v>
      </c>
      <c r="G46" s="20">
        <v>340</v>
      </c>
      <c r="H46" s="20">
        <v>202</v>
      </c>
      <c r="I46" s="20">
        <v>19</v>
      </c>
      <c r="J46" s="20">
        <v>0</v>
      </c>
      <c r="K46" s="20">
        <v>221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1</v>
      </c>
      <c r="R46" s="20">
        <v>240</v>
      </c>
      <c r="S46" s="20">
        <v>4</v>
      </c>
      <c r="T46" s="20">
        <v>0</v>
      </c>
      <c r="U46" s="20">
        <v>190</v>
      </c>
      <c r="V46" s="20">
        <v>260</v>
      </c>
      <c r="W46" s="20">
        <v>103</v>
      </c>
      <c r="X46" s="20">
        <v>0</v>
      </c>
      <c r="Y46" s="20">
        <v>0</v>
      </c>
      <c r="Z46" s="20">
        <v>102</v>
      </c>
      <c r="AA46" s="20">
        <v>75</v>
      </c>
      <c r="AB46" s="20">
        <v>8</v>
      </c>
      <c r="AC46" s="20">
        <v>0</v>
      </c>
      <c r="AD46" s="20">
        <v>0</v>
      </c>
      <c r="AE46" s="20">
        <v>12</v>
      </c>
      <c r="AF46" s="20">
        <v>2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1</v>
      </c>
      <c r="AM46" s="20">
        <v>0</v>
      </c>
      <c r="AN46" s="20">
        <v>0</v>
      </c>
      <c r="AO46" s="20">
        <v>0</v>
      </c>
      <c r="AP46" s="20">
        <v>2</v>
      </c>
    </row>
    <row r="47" spans="2:42" ht="20.100000000000001" customHeight="1" thickBot="1" x14ac:dyDescent="0.25">
      <c r="B47" s="4" t="s">
        <v>254</v>
      </c>
      <c r="C47" s="20">
        <v>3869</v>
      </c>
      <c r="D47" s="20">
        <v>82</v>
      </c>
      <c r="E47" s="20">
        <v>216</v>
      </c>
      <c r="F47" s="20">
        <v>3819</v>
      </c>
      <c r="G47" s="20">
        <v>2428</v>
      </c>
      <c r="H47" s="20">
        <v>761</v>
      </c>
      <c r="I47" s="20">
        <v>19</v>
      </c>
      <c r="J47" s="20">
        <v>10</v>
      </c>
      <c r="K47" s="20">
        <v>773</v>
      </c>
      <c r="L47" s="20">
        <v>29</v>
      </c>
      <c r="M47" s="20">
        <v>6</v>
      </c>
      <c r="N47" s="20">
        <v>0</v>
      </c>
      <c r="O47" s="20">
        <v>0</v>
      </c>
      <c r="P47" s="20">
        <v>6</v>
      </c>
      <c r="Q47" s="20">
        <v>17</v>
      </c>
      <c r="R47" s="20">
        <v>2528</v>
      </c>
      <c r="S47" s="20">
        <v>63</v>
      </c>
      <c r="T47" s="20">
        <v>206</v>
      </c>
      <c r="U47" s="20">
        <v>2532</v>
      </c>
      <c r="V47" s="20">
        <v>1602</v>
      </c>
      <c r="W47" s="20">
        <v>378</v>
      </c>
      <c r="X47" s="20">
        <v>0</v>
      </c>
      <c r="Y47" s="20">
        <v>0</v>
      </c>
      <c r="Z47" s="20">
        <v>345</v>
      </c>
      <c r="AA47" s="20">
        <v>544</v>
      </c>
      <c r="AB47" s="20">
        <v>195</v>
      </c>
      <c r="AC47" s="20">
        <v>0</v>
      </c>
      <c r="AD47" s="20">
        <v>0</v>
      </c>
      <c r="AE47" s="20">
        <v>160</v>
      </c>
      <c r="AF47" s="20">
        <v>228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1</v>
      </c>
      <c r="AM47" s="20">
        <v>0</v>
      </c>
      <c r="AN47" s="20">
        <v>0</v>
      </c>
      <c r="AO47" s="20">
        <v>3</v>
      </c>
      <c r="AP47" s="20">
        <v>8</v>
      </c>
    </row>
    <row r="48" spans="2:42" ht="20.100000000000001" customHeight="1" thickBot="1" x14ac:dyDescent="0.25">
      <c r="B48" s="4" t="s">
        <v>255</v>
      </c>
      <c r="C48" s="20">
        <v>430</v>
      </c>
      <c r="D48" s="20">
        <v>65</v>
      </c>
      <c r="E48" s="20">
        <v>6</v>
      </c>
      <c r="F48" s="20">
        <v>465</v>
      </c>
      <c r="G48" s="20">
        <v>522</v>
      </c>
      <c r="H48" s="20">
        <v>106</v>
      </c>
      <c r="I48" s="20">
        <v>7</v>
      </c>
      <c r="J48" s="20">
        <v>0</v>
      </c>
      <c r="K48" s="20">
        <v>113</v>
      </c>
      <c r="L48" s="20">
        <v>1</v>
      </c>
      <c r="M48" s="20">
        <v>0</v>
      </c>
      <c r="N48" s="20">
        <v>0</v>
      </c>
      <c r="O48" s="20">
        <v>0</v>
      </c>
      <c r="P48" s="20">
        <v>0</v>
      </c>
      <c r="Q48" s="20">
        <v>3</v>
      </c>
      <c r="R48" s="20">
        <v>237</v>
      </c>
      <c r="S48" s="20">
        <v>58</v>
      </c>
      <c r="T48" s="20">
        <v>6</v>
      </c>
      <c r="U48" s="20">
        <v>272</v>
      </c>
      <c r="V48" s="20">
        <v>343</v>
      </c>
      <c r="W48" s="20">
        <v>61</v>
      </c>
      <c r="X48" s="20">
        <v>0</v>
      </c>
      <c r="Y48" s="20">
        <v>0</v>
      </c>
      <c r="Z48" s="20">
        <v>55</v>
      </c>
      <c r="AA48" s="20">
        <v>164</v>
      </c>
      <c r="AB48" s="20">
        <v>26</v>
      </c>
      <c r="AC48" s="20">
        <v>0</v>
      </c>
      <c r="AD48" s="20">
        <v>0</v>
      </c>
      <c r="AE48" s="20">
        <v>25</v>
      </c>
      <c r="AF48" s="20">
        <v>11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</row>
    <row r="49" spans="2:42" ht="20.100000000000001" customHeight="1" thickBot="1" x14ac:dyDescent="0.25">
      <c r="B49" s="4" t="s">
        <v>256</v>
      </c>
      <c r="C49" s="20">
        <v>225</v>
      </c>
      <c r="D49" s="20">
        <v>10</v>
      </c>
      <c r="E49" s="20">
        <v>0</v>
      </c>
      <c r="F49" s="20">
        <v>257</v>
      </c>
      <c r="G49" s="20">
        <v>507</v>
      </c>
      <c r="H49" s="20">
        <v>58</v>
      </c>
      <c r="I49" s="20">
        <v>2</v>
      </c>
      <c r="J49" s="20">
        <v>0</v>
      </c>
      <c r="K49" s="20">
        <v>62</v>
      </c>
      <c r="L49" s="20">
        <v>2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128</v>
      </c>
      <c r="S49" s="20">
        <v>8</v>
      </c>
      <c r="T49" s="20">
        <v>0</v>
      </c>
      <c r="U49" s="20">
        <v>121</v>
      </c>
      <c r="V49" s="20">
        <v>340</v>
      </c>
      <c r="W49" s="20">
        <v>26</v>
      </c>
      <c r="X49" s="20">
        <v>0</v>
      </c>
      <c r="Y49" s="20">
        <v>0</v>
      </c>
      <c r="Z49" s="20">
        <v>37</v>
      </c>
      <c r="AA49" s="20">
        <v>156</v>
      </c>
      <c r="AB49" s="20">
        <v>13</v>
      </c>
      <c r="AC49" s="20">
        <v>0</v>
      </c>
      <c r="AD49" s="20">
        <v>0</v>
      </c>
      <c r="AE49" s="20">
        <v>37</v>
      </c>
      <c r="AF49" s="20">
        <v>9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</row>
    <row r="50" spans="2:42" ht="20.100000000000001" customHeight="1" thickBot="1" x14ac:dyDescent="0.25">
      <c r="B50" s="4" t="s">
        <v>257</v>
      </c>
      <c r="C50" s="20">
        <v>743</v>
      </c>
      <c r="D50" s="20">
        <v>142</v>
      </c>
      <c r="E50" s="20">
        <v>15</v>
      </c>
      <c r="F50" s="20">
        <v>810</v>
      </c>
      <c r="G50" s="20">
        <v>1155</v>
      </c>
      <c r="H50" s="20">
        <v>237</v>
      </c>
      <c r="I50" s="20">
        <v>23</v>
      </c>
      <c r="J50" s="20">
        <v>0</v>
      </c>
      <c r="K50" s="20">
        <v>260</v>
      </c>
      <c r="L50" s="20">
        <v>6</v>
      </c>
      <c r="M50" s="20">
        <v>2</v>
      </c>
      <c r="N50" s="20">
        <v>0</v>
      </c>
      <c r="O50" s="20">
        <v>0</v>
      </c>
      <c r="P50" s="20">
        <v>0</v>
      </c>
      <c r="Q50" s="20">
        <v>5</v>
      </c>
      <c r="R50" s="20">
        <v>391</v>
      </c>
      <c r="S50" s="20">
        <v>118</v>
      </c>
      <c r="T50" s="20">
        <v>15</v>
      </c>
      <c r="U50" s="20">
        <v>451</v>
      </c>
      <c r="V50" s="20">
        <v>881</v>
      </c>
      <c r="W50" s="20">
        <v>85</v>
      </c>
      <c r="X50" s="20">
        <v>0</v>
      </c>
      <c r="Y50" s="20">
        <v>0</v>
      </c>
      <c r="Z50" s="20">
        <v>83</v>
      </c>
      <c r="AA50" s="20">
        <v>224</v>
      </c>
      <c r="AB50" s="20">
        <v>27</v>
      </c>
      <c r="AC50" s="20">
        <v>1</v>
      </c>
      <c r="AD50" s="20">
        <v>0</v>
      </c>
      <c r="AE50" s="20">
        <v>16</v>
      </c>
      <c r="AF50" s="20">
        <v>38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1</v>
      </c>
      <c r="AM50" s="20">
        <v>0</v>
      </c>
      <c r="AN50" s="20">
        <v>0</v>
      </c>
      <c r="AO50" s="20">
        <v>0</v>
      </c>
      <c r="AP50" s="20">
        <v>1</v>
      </c>
    </row>
    <row r="51" spans="2:42" ht="20.100000000000001" customHeight="1" thickBot="1" x14ac:dyDescent="0.25">
      <c r="B51" s="4" t="s">
        <v>258</v>
      </c>
      <c r="C51" s="20">
        <v>200</v>
      </c>
      <c r="D51" s="20">
        <v>28</v>
      </c>
      <c r="E51" s="20">
        <v>0</v>
      </c>
      <c r="F51" s="20">
        <v>226</v>
      </c>
      <c r="G51" s="20">
        <v>285</v>
      </c>
      <c r="H51" s="20">
        <v>12</v>
      </c>
      <c r="I51" s="20">
        <v>1</v>
      </c>
      <c r="J51" s="20">
        <v>0</v>
      </c>
      <c r="K51" s="20">
        <v>13</v>
      </c>
      <c r="L51" s="20">
        <v>1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146</v>
      </c>
      <c r="S51" s="20">
        <v>27</v>
      </c>
      <c r="T51" s="20">
        <v>0</v>
      </c>
      <c r="U51" s="20">
        <v>164</v>
      </c>
      <c r="V51" s="20">
        <v>209</v>
      </c>
      <c r="W51" s="20">
        <v>32</v>
      </c>
      <c r="X51" s="20">
        <v>0</v>
      </c>
      <c r="Y51" s="20">
        <v>0</v>
      </c>
      <c r="Z51" s="20">
        <v>39</v>
      </c>
      <c r="AA51" s="20">
        <v>61</v>
      </c>
      <c r="AB51" s="20">
        <v>10</v>
      </c>
      <c r="AC51" s="20">
        <v>0</v>
      </c>
      <c r="AD51" s="20">
        <v>0</v>
      </c>
      <c r="AE51" s="20">
        <v>10</v>
      </c>
      <c r="AF51" s="20">
        <v>14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</row>
    <row r="52" spans="2:42" ht="20.100000000000001" customHeight="1" thickBot="1" x14ac:dyDescent="0.25">
      <c r="B52" s="4" t="s">
        <v>259</v>
      </c>
      <c r="C52" s="20">
        <v>321</v>
      </c>
      <c r="D52" s="20">
        <v>2</v>
      </c>
      <c r="E52" s="20">
        <v>0</v>
      </c>
      <c r="F52" s="20">
        <v>277</v>
      </c>
      <c r="G52" s="20">
        <v>333</v>
      </c>
      <c r="H52" s="20">
        <v>74</v>
      </c>
      <c r="I52" s="20">
        <v>0</v>
      </c>
      <c r="J52" s="20">
        <v>0</v>
      </c>
      <c r="K52" s="20">
        <v>71</v>
      </c>
      <c r="L52" s="20">
        <v>6</v>
      </c>
      <c r="M52" s="20">
        <v>1</v>
      </c>
      <c r="N52" s="20">
        <v>0</v>
      </c>
      <c r="O52" s="20">
        <v>0</v>
      </c>
      <c r="P52" s="20">
        <v>0</v>
      </c>
      <c r="Q52" s="20">
        <v>1</v>
      </c>
      <c r="R52" s="20">
        <v>180</v>
      </c>
      <c r="S52" s="20">
        <v>2</v>
      </c>
      <c r="T52" s="20">
        <v>0</v>
      </c>
      <c r="U52" s="20">
        <v>160</v>
      </c>
      <c r="V52" s="20">
        <v>214</v>
      </c>
      <c r="W52" s="20">
        <v>51</v>
      </c>
      <c r="X52" s="20">
        <v>0</v>
      </c>
      <c r="Y52" s="20">
        <v>0</v>
      </c>
      <c r="Z52" s="20">
        <v>31</v>
      </c>
      <c r="AA52" s="20">
        <v>99</v>
      </c>
      <c r="AB52" s="20">
        <v>15</v>
      </c>
      <c r="AC52" s="20">
        <v>0</v>
      </c>
      <c r="AD52" s="20">
        <v>0</v>
      </c>
      <c r="AE52" s="20">
        <v>15</v>
      </c>
      <c r="AF52" s="20">
        <v>12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1</v>
      </c>
    </row>
    <row r="53" spans="2:42" ht="20.100000000000001" customHeight="1" thickBot="1" x14ac:dyDescent="0.25">
      <c r="B53" s="4" t="s">
        <v>260</v>
      </c>
      <c r="C53" s="20">
        <v>655</v>
      </c>
      <c r="D53" s="20">
        <v>150</v>
      </c>
      <c r="E53" s="20">
        <v>0</v>
      </c>
      <c r="F53" s="20">
        <v>699</v>
      </c>
      <c r="G53" s="20">
        <v>926</v>
      </c>
      <c r="H53" s="20">
        <v>218</v>
      </c>
      <c r="I53" s="20">
        <v>45</v>
      </c>
      <c r="J53" s="20">
        <v>0</v>
      </c>
      <c r="K53" s="20">
        <v>264</v>
      </c>
      <c r="L53" s="20">
        <v>8</v>
      </c>
      <c r="M53" s="20">
        <v>2</v>
      </c>
      <c r="N53" s="20">
        <v>0</v>
      </c>
      <c r="O53" s="20">
        <v>0</v>
      </c>
      <c r="P53" s="20">
        <v>2</v>
      </c>
      <c r="Q53" s="20">
        <v>3</v>
      </c>
      <c r="R53" s="20">
        <v>331</v>
      </c>
      <c r="S53" s="20">
        <v>104</v>
      </c>
      <c r="T53" s="20">
        <v>0</v>
      </c>
      <c r="U53" s="20">
        <v>354</v>
      </c>
      <c r="V53" s="20">
        <v>701</v>
      </c>
      <c r="W53" s="20">
        <v>70</v>
      </c>
      <c r="X53" s="20">
        <v>0</v>
      </c>
      <c r="Y53" s="20">
        <v>0</v>
      </c>
      <c r="Z53" s="20">
        <v>53</v>
      </c>
      <c r="AA53" s="20">
        <v>181</v>
      </c>
      <c r="AB53" s="20">
        <v>34</v>
      </c>
      <c r="AC53" s="20">
        <v>1</v>
      </c>
      <c r="AD53" s="20">
        <v>0</v>
      </c>
      <c r="AE53" s="20">
        <v>26</v>
      </c>
      <c r="AF53" s="20">
        <v>32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1</v>
      </c>
    </row>
    <row r="54" spans="2:42" ht="20.100000000000001" customHeight="1" thickBot="1" x14ac:dyDescent="0.25">
      <c r="B54" s="4" t="s">
        <v>261</v>
      </c>
      <c r="C54" s="20">
        <v>8249</v>
      </c>
      <c r="D54" s="20">
        <v>575</v>
      </c>
      <c r="E54" s="20">
        <v>29</v>
      </c>
      <c r="F54" s="20">
        <v>8026</v>
      </c>
      <c r="G54" s="20">
        <v>5168</v>
      </c>
      <c r="H54" s="20">
        <v>2053</v>
      </c>
      <c r="I54" s="20">
        <v>114</v>
      </c>
      <c r="J54" s="20">
        <v>0</v>
      </c>
      <c r="K54" s="20">
        <v>2161</v>
      </c>
      <c r="L54" s="20">
        <v>12</v>
      </c>
      <c r="M54" s="20">
        <v>4</v>
      </c>
      <c r="N54" s="20">
        <v>0</v>
      </c>
      <c r="O54" s="20">
        <v>0</v>
      </c>
      <c r="P54" s="20">
        <v>7</v>
      </c>
      <c r="Q54" s="20">
        <v>28</v>
      </c>
      <c r="R54" s="20">
        <v>4846</v>
      </c>
      <c r="S54" s="20">
        <v>460</v>
      </c>
      <c r="T54" s="20">
        <v>27</v>
      </c>
      <c r="U54" s="20">
        <v>4488</v>
      </c>
      <c r="V54" s="20">
        <v>3422</v>
      </c>
      <c r="W54" s="20">
        <v>1182</v>
      </c>
      <c r="X54" s="20">
        <v>0</v>
      </c>
      <c r="Y54" s="20">
        <v>0</v>
      </c>
      <c r="Z54" s="20">
        <v>1221</v>
      </c>
      <c r="AA54" s="20">
        <v>1580</v>
      </c>
      <c r="AB54" s="20">
        <v>162</v>
      </c>
      <c r="AC54" s="20">
        <v>1</v>
      </c>
      <c r="AD54" s="20">
        <v>2</v>
      </c>
      <c r="AE54" s="20">
        <v>148</v>
      </c>
      <c r="AF54" s="20">
        <v>119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2</v>
      </c>
      <c r="AM54" s="20">
        <v>0</v>
      </c>
      <c r="AN54" s="20">
        <v>0</v>
      </c>
      <c r="AO54" s="20">
        <v>1</v>
      </c>
      <c r="AP54" s="20">
        <v>7</v>
      </c>
    </row>
    <row r="55" spans="2:42" ht="20.100000000000001" customHeight="1" thickBot="1" x14ac:dyDescent="0.25">
      <c r="B55" s="4" t="s">
        <v>262</v>
      </c>
      <c r="C55" s="20">
        <v>2241</v>
      </c>
      <c r="D55" s="20">
        <v>254</v>
      </c>
      <c r="E55" s="20">
        <v>1</v>
      </c>
      <c r="F55" s="20">
        <v>2236</v>
      </c>
      <c r="G55" s="20">
        <v>1638</v>
      </c>
      <c r="H55" s="20">
        <v>739</v>
      </c>
      <c r="I55" s="20">
        <v>72</v>
      </c>
      <c r="J55" s="20">
        <v>0</v>
      </c>
      <c r="K55" s="20">
        <v>810</v>
      </c>
      <c r="L55" s="20">
        <v>5</v>
      </c>
      <c r="M55" s="20">
        <v>2</v>
      </c>
      <c r="N55" s="20">
        <v>0</v>
      </c>
      <c r="O55" s="20">
        <v>1</v>
      </c>
      <c r="P55" s="20">
        <v>4</v>
      </c>
      <c r="Q55" s="20">
        <v>11</v>
      </c>
      <c r="R55" s="20">
        <v>1227</v>
      </c>
      <c r="S55" s="20">
        <v>181</v>
      </c>
      <c r="T55" s="20">
        <v>0</v>
      </c>
      <c r="U55" s="20">
        <v>1187</v>
      </c>
      <c r="V55" s="20">
        <v>1211</v>
      </c>
      <c r="W55" s="20">
        <v>213</v>
      </c>
      <c r="X55" s="20">
        <v>0</v>
      </c>
      <c r="Y55" s="20">
        <v>0</v>
      </c>
      <c r="Z55" s="20">
        <v>179</v>
      </c>
      <c r="AA55" s="20">
        <v>390</v>
      </c>
      <c r="AB55" s="20">
        <v>59</v>
      </c>
      <c r="AC55" s="20">
        <v>1</v>
      </c>
      <c r="AD55" s="20">
        <v>0</v>
      </c>
      <c r="AE55" s="20">
        <v>56</v>
      </c>
      <c r="AF55" s="20">
        <v>19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1</v>
      </c>
      <c r="AM55" s="20">
        <v>0</v>
      </c>
      <c r="AN55" s="20">
        <v>0</v>
      </c>
      <c r="AO55" s="20">
        <v>0</v>
      </c>
      <c r="AP55" s="20">
        <v>2</v>
      </c>
    </row>
    <row r="56" spans="2:42" ht="20.100000000000001" customHeight="1" thickBot="1" x14ac:dyDescent="0.25">
      <c r="B56" s="4" t="s">
        <v>263</v>
      </c>
      <c r="C56" s="20">
        <v>512</v>
      </c>
      <c r="D56" s="20">
        <v>41</v>
      </c>
      <c r="E56" s="20">
        <v>7</v>
      </c>
      <c r="F56" s="20">
        <v>446</v>
      </c>
      <c r="G56" s="20">
        <v>543</v>
      </c>
      <c r="H56" s="20">
        <v>75</v>
      </c>
      <c r="I56" s="20">
        <v>3</v>
      </c>
      <c r="J56" s="20">
        <v>0</v>
      </c>
      <c r="K56" s="20">
        <v>79</v>
      </c>
      <c r="L56" s="20">
        <v>1</v>
      </c>
      <c r="M56" s="20">
        <v>1</v>
      </c>
      <c r="N56" s="20">
        <v>0</v>
      </c>
      <c r="O56" s="20">
        <v>0</v>
      </c>
      <c r="P56" s="20">
        <v>0</v>
      </c>
      <c r="Q56" s="20">
        <v>2</v>
      </c>
      <c r="R56" s="20">
        <v>347</v>
      </c>
      <c r="S56" s="20">
        <v>38</v>
      </c>
      <c r="T56" s="20">
        <v>2</v>
      </c>
      <c r="U56" s="20">
        <v>307</v>
      </c>
      <c r="V56" s="20">
        <v>402</v>
      </c>
      <c r="W56" s="20">
        <v>79</v>
      </c>
      <c r="X56" s="20">
        <v>0</v>
      </c>
      <c r="Y56" s="20">
        <v>5</v>
      </c>
      <c r="Z56" s="20">
        <v>45</v>
      </c>
      <c r="AA56" s="20">
        <v>131</v>
      </c>
      <c r="AB56" s="20">
        <v>10</v>
      </c>
      <c r="AC56" s="20">
        <v>0</v>
      </c>
      <c r="AD56" s="20">
        <v>0</v>
      </c>
      <c r="AE56" s="20">
        <v>15</v>
      </c>
      <c r="AF56" s="20">
        <v>7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</row>
    <row r="57" spans="2:42" ht="20.100000000000001" customHeight="1" thickBot="1" x14ac:dyDescent="0.25">
      <c r="B57" s="4" t="s">
        <v>264</v>
      </c>
      <c r="C57" s="20">
        <v>266</v>
      </c>
      <c r="D57" s="20">
        <v>47</v>
      </c>
      <c r="E57" s="20">
        <v>11</v>
      </c>
      <c r="F57" s="20">
        <v>278</v>
      </c>
      <c r="G57" s="20">
        <v>276</v>
      </c>
      <c r="H57" s="20">
        <v>68</v>
      </c>
      <c r="I57" s="20">
        <v>0</v>
      </c>
      <c r="J57" s="20">
        <v>1</v>
      </c>
      <c r="K57" s="20">
        <v>70</v>
      </c>
      <c r="L57" s="20">
        <v>0</v>
      </c>
      <c r="M57" s="20">
        <v>1</v>
      </c>
      <c r="N57" s="20">
        <v>0</v>
      </c>
      <c r="O57" s="20">
        <v>0</v>
      </c>
      <c r="P57" s="20">
        <v>1</v>
      </c>
      <c r="Q57" s="20">
        <v>0</v>
      </c>
      <c r="R57" s="20">
        <v>153</v>
      </c>
      <c r="S57" s="20">
        <v>47</v>
      </c>
      <c r="T57" s="20">
        <v>10</v>
      </c>
      <c r="U57" s="20">
        <v>165</v>
      </c>
      <c r="V57" s="20">
        <v>215</v>
      </c>
      <c r="W57" s="20">
        <v>32</v>
      </c>
      <c r="X57" s="20">
        <v>0</v>
      </c>
      <c r="Y57" s="20">
        <v>0</v>
      </c>
      <c r="Z57" s="20">
        <v>36</v>
      </c>
      <c r="AA57" s="20">
        <v>55</v>
      </c>
      <c r="AB57" s="20">
        <v>12</v>
      </c>
      <c r="AC57" s="20">
        <v>0</v>
      </c>
      <c r="AD57" s="20">
        <v>0</v>
      </c>
      <c r="AE57" s="20">
        <v>6</v>
      </c>
      <c r="AF57" s="20">
        <v>6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</row>
    <row r="58" spans="2:42" ht="20.100000000000001" customHeight="1" thickBot="1" x14ac:dyDescent="0.25">
      <c r="B58" s="4" t="s">
        <v>265</v>
      </c>
      <c r="C58" s="20">
        <v>453</v>
      </c>
      <c r="D58" s="20">
        <v>86</v>
      </c>
      <c r="E58" s="20">
        <v>5</v>
      </c>
      <c r="F58" s="20">
        <v>478</v>
      </c>
      <c r="G58" s="20">
        <v>437</v>
      </c>
      <c r="H58" s="20">
        <v>201</v>
      </c>
      <c r="I58" s="20">
        <v>4</v>
      </c>
      <c r="J58" s="20">
        <v>0</v>
      </c>
      <c r="K58" s="20">
        <v>205</v>
      </c>
      <c r="L58" s="20">
        <v>3</v>
      </c>
      <c r="M58" s="20">
        <v>1</v>
      </c>
      <c r="N58" s="20">
        <v>0</v>
      </c>
      <c r="O58" s="20">
        <v>0</v>
      </c>
      <c r="P58" s="20">
        <v>1</v>
      </c>
      <c r="Q58" s="20">
        <v>2</v>
      </c>
      <c r="R58" s="20">
        <v>161</v>
      </c>
      <c r="S58" s="20">
        <v>82</v>
      </c>
      <c r="T58" s="20">
        <v>4</v>
      </c>
      <c r="U58" s="20">
        <v>160</v>
      </c>
      <c r="V58" s="20">
        <v>339</v>
      </c>
      <c r="W58" s="20">
        <v>79</v>
      </c>
      <c r="X58" s="20">
        <v>0</v>
      </c>
      <c r="Y58" s="20">
        <v>1</v>
      </c>
      <c r="Z58" s="20">
        <v>105</v>
      </c>
      <c r="AA58" s="20">
        <v>85</v>
      </c>
      <c r="AB58" s="20">
        <v>11</v>
      </c>
      <c r="AC58" s="20">
        <v>0</v>
      </c>
      <c r="AD58" s="20">
        <v>0</v>
      </c>
      <c r="AE58" s="20">
        <v>7</v>
      </c>
      <c r="AF58" s="20">
        <v>8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</row>
    <row r="59" spans="2:42" ht="20.100000000000001" customHeight="1" thickBot="1" x14ac:dyDescent="0.25">
      <c r="B59" s="4" t="s">
        <v>266</v>
      </c>
      <c r="C59" s="20">
        <v>1048</v>
      </c>
      <c r="D59" s="20">
        <v>54</v>
      </c>
      <c r="E59" s="20">
        <v>10</v>
      </c>
      <c r="F59" s="20">
        <v>926</v>
      </c>
      <c r="G59" s="20">
        <v>913</v>
      </c>
      <c r="H59" s="20">
        <v>405</v>
      </c>
      <c r="I59" s="20">
        <v>27</v>
      </c>
      <c r="J59" s="20">
        <v>0</v>
      </c>
      <c r="K59" s="20">
        <v>431</v>
      </c>
      <c r="L59" s="20">
        <v>8</v>
      </c>
      <c r="M59" s="20">
        <v>4</v>
      </c>
      <c r="N59" s="20">
        <v>0</v>
      </c>
      <c r="O59" s="20">
        <v>1</v>
      </c>
      <c r="P59" s="20">
        <v>2</v>
      </c>
      <c r="Q59" s="20">
        <v>11</v>
      </c>
      <c r="R59" s="20">
        <v>464</v>
      </c>
      <c r="S59" s="20">
        <v>16</v>
      </c>
      <c r="T59" s="20">
        <v>1</v>
      </c>
      <c r="U59" s="20">
        <v>343</v>
      </c>
      <c r="V59" s="20">
        <v>660</v>
      </c>
      <c r="W59" s="20">
        <v>143</v>
      </c>
      <c r="X59" s="20">
        <v>0</v>
      </c>
      <c r="Y59" s="20">
        <v>8</v>
      </c>
      <c r="Z59" s="20">
        <v>111</v>
      </c>
      <c r="AA59" s="20">
        <v>209</v>
      </c>
      <c r="AB59" s="20">
        <v>32</v>
      </c>
      <c r="AC59" s="20">
        <v>11</v>
      </c>
      <c r="AD59" s="20">
        <v>0</v>
      </c>
      <c r="AE59" s="20">
        <v>39</v>
      </c>
      <c r="AF59" s="20">
        <v>25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</row>
    <row r="60" spans="2:42" ht="20.100000000000001" customHeight="1" thickBot="1" x14ac:dyDescent="0.25">
      <c r="B60" s="4" t="s">
        <v>267</v>
      </c>
      <c r="C60" s="20">
        <v>296</v>
      </c>
      <c r="D60" s="20">
        <v>0</v>
      </c>
      <c r="E60" s="20">
        <v>0</v>
      </c>
      <c r="F60" s="20">
        <v>270</v>
      </c>
      <c r="G60" s="20">
        <v>257</v>
      </c>
      <c r="H60" s="20">
        <v>149</v>
      </c>
      <c r="I60" s="20">
        <v>0</v>
      </c>
      <c r="J60" s="20">
        <v>0</v>
      </c>
      <c r="K60" s="20">
        <v>148</v>
      </c>
      <c r="L60" s="20">
        <v>1</v>
      </c>
      <c r="M60" s="20">
        <v>0</v>
      </c>
      <c r="N60" s="20">
        <v>0</v>
      </c>
      <c r="O60" s="20">
        <v>0</v>
      </c>
      <c r="P60" s="20">
        <v>1</v>
      </c>
      <c r="Q60" s="20">
        <v>0</v>
      </c>
      <c r="R60" s="20">
        <v>117</v>
      </c>
      <c r="S60" s="20">
        <v>0</v>
      </c>
      <c r="T60" s="20">
        <v>0</v>
      </c>
      <c r="U60" s="20">
        <v>78</v>
      </c>
      <c r="V60" s="20">
        <v>224</v>
      </c>
      <c r="W60" s="20">
        <v>24</v>
      </c>
      <c r="X60" s="20">
        <v>0</v>
      </c>
      <c r="Y60" s="20">
        <v>0</v>
      </c>
      <c r="Z60" s="20">
        <v>35</v>
      </c>
      <c r="AA60" s="20">
        <v>31</v>
      </c>
      <c r="AB60" s="20">
        <v>6</v>
      </c>
      <c r="AC60" s="20">
        <v>0</v>
      </c>
      <c r="AD60" s="20">
        <v>0</v>
      </c>
      <c r="AE60" s="20">
        <v>8</v>
      </c>
      <c r="AF60" s="20">
        <v>1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</row>
    <row r="61" spans="2:42" ht="20.100000000000001" customHeight="1" thickBot="1" x14ac:dyDescent="0.25">
      <c r="B61" s="7" t="s">
        <v>22</v>
      </c>
      <c r="C61" s="9">
        <v>48850</v>
      </c>
      <c r="D61" s="9">
        <v>5897</v>
      </c>
      <c r="E61" s="9">
        <v>441</v>
      </c>
      <c r="F61" s="9">
        <v>51301</v>
      </c>
      <c r="G61" s="9">
        <v>36423</v>
      </c>
      <c r="H61" s="9">
        <v>15469</v>
      </c>
      <c r="I61" s="9">
        <v>1549</v>
      </c>
      <c r="J61" s="9">
        <v>32</v>
      </c>
      <c r="K61" s="9">
        <v>16999</v>
      </c>
      <c r="L61" s="9">
        <v>305</v>
      </c>
      <c r="M61" s="9">
        <v>63</v>
      </c>
      <c r="N61" s="9">
        <v>1</v>
      </c>
      <c r="O61" s="9">
        <v>3</v>
      </c>
      <c r="P61" s="9">
        <v>75</v>
      </c>
      <c r="Q61" s="9">
        <v>219</v>
      </c>
      <c r="R61" s="9">
        <v>24044</v>
      </c>
      <c r="S61" s="9">
        <v>4286</v>
      </c>
      <c r="T61" s="9">
        <v>352</v>
      </c>
      <c r="U61" s="9">
        <v>24929</v>
      </c>
      <c r="V61" s="9">
        <v>24077</v>
      </c>
      <c r="W61" s="9">
        <v>7453</v>
      </c>
      <c r="X61" s="9">
        <v>3</v>
      </c>
      <c r="Y61" s="9">
        <v>30</v>
      </c>
      <c r="Z61" s="9">
        <v>7528</v>
      </c>
      <c r="AA61" s="9">
        <v>10450</v>
      </c>
      <c r="AB61" s="9">
        <v>1807</v>
      </c>
      <c r="AC61" s="9">
        <v>58</v>
      </c>
      <c r="AD61" s="9">
        <v>24</v>
      </c>
      <c r="AE61" s="9">
        <v>1755</v>
      </c>
      <c r="AF61" s="9">
        <v>1317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14</v>
      </c>
      <c r="AM61" s="9">
        <v>0</v>
      </c>
      <c r="AN61" s="9">
        <v>0</v>
      </c>
      <c r="AO61" s="9">
        <v>15</v>
      </c>
      <c r="AP61" s="9">
        <v>55</v>
      </c>
    </row>
  </sheetData>
  <mergeCells count="8">
    <mergeCell ref="C9:G9"/>
    <mergeCell ref="AL9:AP9"/>
    <mergeCell ref="H9:L9"/>
    <mergeCell ref="M9:Q9"/>
    <mergeCell ref="R9:V9"/>
    <mergeCell ref="W9:AA9"/>
    <mergeCell ref="AB9:AF9"/>
    <mergeCell ref="AG9:AK9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Y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6" width="15" customWidth="1"/>
    <col min="17" max="18" width="15" hidden="1" customWidth="1"/>
    <col min="19" max="25" width="15" customWidth="1"/>
  </cols>
  <sheetData>
    <row r="9" spans="2:25" ht="48.2" customHeight="1" x14ac:dyDescent="0.2">
      <c r="B9" s="10"/>
      <c r="C9" s="97" t="s">
        <v>144</v>
      </c>
      <c r="D9" s="97" t="s">
        <v>145</v>
      </c>
      <c r="E9" s="97" t="s">
        <v>146</v>
      </c>
      <c r="F9" s="97" t="s">
        <v>147</v>
      </c>
      <c r="G9" s="97" t="s">
        <v>169</v>
      </c>
      <c r="H9" s="97" t="s">
        <v>148</v>
      </c>
      <c r="I9" s="97" t="s">
        <v>149</v>
      </c>
      <c r="J9" s="98"/>
      <c r="K9" s="98"/>
      <c r="L9" s="97" t="s">
        <v>150</v>
      </c>
      <c r="M9" s="97" t="s">
        <v>151</v>
      </c>
      <c r="N9" s="97" t="s">
        <v>152</v>
      </c>
      <c r="O9" s="98" t="s">
        <v>153</v>
      </c>
      <c r="P9" s="98" t="s">
        <v>154</v>
      </c>
      <c r="Q9" s="97" t="s">
        <v>155</v>
      </c>
      <c r="R9" s="97" t="s">
        <v>156</v>
      </c>
      <c r="S9" s="97" t="s">
        <v>157</v>
      </c>
      <c r="T9" s="97" t="s">
        <v>158</v>
      </c>
      <c r="U9" s="97" t="s">
        <v>159</v>
      </c>
      <c r="V9" s="97" t="s">
        <v>160</v>
      </c>
      <c r="W9" s="97" t="s">
        <v>161</v>
      </c>
      <c r="X9" s="97" t="s">
        <v>162</v>
      </c>
      <c r="Y9" s="97" t="s">
        <v>163</v>
      </c>
    </row>
    <row r="10" spans="2:25" ht="73.5" customHeight="1" x14ac:dyDescent="0.2">
      <c r="B10" s="10"/>
      <c r="C10" s="97"/>
      <c r="D10" s="97"/>
      <c r="E10" s="97"/>
      <c r="F10" s="97"/>
      <c r="G10" s="97"/>
      <c r="H10" s="97"/>
      <c r="I10" s="28" t="s">
        <v>164</v>
      </c>
      <c r="J10" s="28" t="s">
        <v>165</v>
      </c>
      <c r="K10" s="28" t="s">
        <v>166</v>
      </c>
      <c r="L10" s="97"/>
      <c r="M10" s="97"/>
      <c r="N10" s="28" t="s">
        <v>36</v>
      </c>
      <c r="O10" s="28" t="s">
        <v>167</v>
      </c>
      <c r="P10" s="28" t="s">
        <v>168</v>
      </c>
      <c r="Q10" s="97"/>
      <c r="R10" s="97"/>
      <c r="S10" s="97"/>
      <c r="T10" s="97"/>
      <c r="U10" s="97"/>
      <c r="V10" s="97"/>
      <c r="W10" s="97"/>
      <c r="X10" s="97"/>
      <c r="Y10" s="97"/>
    </row>
    <row r="11" spans="2:25" ht="20.100000000000001" customHeight="1" thickBot="1" x14ac:dyDescent="0.25">
      <c r="B11" s="3" t="s">
        <v>218</v>
      </c>
      <c r="C11" s="40">
        <v>848</v>
      </c>
      <c r="D11" s="40">
        <v>416</v>
      </c>
      <c r="E11" s="40">
        <v>432</v>
      </c>
      <c r="F11" s="40">
        <v>1183</v>
      </c>
      <c r="G11" s="40">
        <v>180</v>
      </c>
      <c r="H11" s="40">
        <v>6</v>
      </c>
      <c r="I11" s="40">
        <v>560</v>
      </c>
      <c r="J11" s="40">
        <v>2</v>
      </c>
      <c r="K11" s="40">
        <v>71</v>
      </c>
      <c r="L11" s="40">
        <v>105</v>
      </c>
      <c r="M11" s="40">
        <v>259</v>
      </c>
      <c r="N11" s="40">
        <v>25</v>
      </c>
      <c r="O11" s="40">
        <v>9</v>
      </c>
      <c r="P11" s="40">
        <v>16</v>
      </c>
      <c r="Q11" s="40">
        <v>708540</v>
      </c>
      <c r="R11" s="40">
        <v>347504</v>
      </c>
      <c r="S11" s="46">
        <f t="shared" ref="S11" si="0">+(F11/Q11)*10000</f>
        <v>16.696305078047814</v>
      </c>
      <c r="T11" s="46">
        <f t="shared" ref="T11" si="1">+(F11/R11)*10000</f>
        <v>34.042773608361344</v>
      </c>
      <c r="U11" s="46">
        <f t="shared" ref="U11" si="2">+(C11/R11)*10000</f>
        <v>24.402596804641096</v>
      </c>
      <c r="V11" s="47">
        <f t="shared" ref="V11" si="3">+N11/F11</f>
        <v>2.1132713440405747E-2</v>
      </c>
      <c r="W11" s="47">
        <f t="shared" ref="W11" si="4">N11/C11</f>
        <v>2.9481132075471699E-2</v>
      </c>
      <c r="X11" s="48">
        <f>'Órdenes y Medidas'!C14/'Denuncias-Renuncias'!F11</f>
        <v>0.28994082840236685</v>
      </c>
      <c r="Y11" s="48">
        <f>'Órdenes y Medidas'!C14/'Denuncias-Renuncias'!C11</f>
        <v>0.40448113207547171</v>
      </c>
    </row>
    <row r="12" spans="2:25" ht="20.100000000000001" customHeight="1" thickBot="1" x14ac:dyDescent="0.25">
      <c r="B12" s="4" t="s">
        <v>219</v>
      </c>
      <c r="C12" s="20">
        <v>1200</v>
      </c>
      <c r="D12" s="20">
        <v>1093</v>
      </c>
      <c r="E12" s="20">
        <v>107</v>
      </c>
      <c r="F12" s="20">
        <v>1181</v>
      </c>
      <c r="G12" s="20">
        <v>43</v>
      </c>
      <c r="H12" s="20">
        <v>4</v>
      </c>
      <c r="I12" s="20">
        <v>795</v>
      </c>
      <c r="J12" s="20">
        <v>7</v>
      </c>
      <c r="K12" s="20">
        <v>70</v>
      </c>
      <c r="L12" s="20">
        <v>119</v>
      </c>
      <c r="M12" s="20">
        <v>143</v>
      </c>
      <c r="N12" s="20">
        <v>83</v>
      </c>
      <c r="O12" s="20">
        <v>68</v>
      </c>
      <c r="P12" s="20">
        <v>15</v>
      </c>
      <c r="Q12" s="20">
        <v>1323624</v>
      </c>
      <c r="R12" s="20">
        <v>669170</v>
      </c>
      <c r="S12" s="46">
        <f t="shared" ref="S12:S60" si="5">+(F12/Q12)*10000</f>
        <v>8.9224734516750974</v>
      </c>
      <c r="T12" s="46">
        <f t="shared" ref="T12:T60" si="6">+(F12/R12)*10000</f>
        <v>17.648729022520435</v>
      </c>
      <c r="U12" s="46">
        <f t="shared" ref="U12:U60" si="7">+(C12/R12)*10000</f>
        <v>17.932662850994515</v>
      </c>
      <c r="V12" s="47">
        <f t="shared" ref="V12:V60" si="8">+N12/F12</f>
        <v>7.027942421676546E-2</v>
      </c>
      <c r="W12" s="47">
        <f t="shared" ref="W12:W60" si="9">N12/C12</f>
        <v>6.9166666666666668E-2</v>
      </c>
      <c r="X12" s="48">
        <f>'Órdenes y Medidas'!C15/'Denuncias-Renuncias'!F12</f>
        <v>0.28027095681625741</v>
      </c>
      <c r="Y12" s="48">
        <f>'Órdenes y Medidas'!C15/'Denuncias-Renuncias'!C12</f>
        <v>0.27583333333333332</v>
      </c>
    </row>
    <row r="13" spans="2:25" ht="20.100000000000001" customHeight="1" thickBot="1" x14ac:dyDescent="0.25">
      <c r="B13" s="4" t="s">
        <v>220</v>
      </c>
      <c r="C13" s="20">
        <v>461</v>
      </c>
      <c r="D13" s="20">
        <v>418</v>
      </c>
      <c r="E13" s="20">
        <v>43</v>
      </c>
      <c r="F13" s="20">
        <v>470</v>
      </c>
      <c r="G13" s="20">
        <v>1</v>
      </c>
      <c r="H13" s="20">
        <v>0</v>
      </c>
      <c r="I13" s="20">
        <v>389</v>
      </c>
      <c r="J13" s="20">
        <v>4</v>
      </c>
      <c r="K13" s="20">
        <v>5</v>
      </c>
      <c r="L13" s="20">
        <v>71</v>
      </c>
      <c r="M13" s="20">
        <v>0</v>
      </c>
      <c r="N13" s="20">
        <v>26</v>
      </c>
      <c r="O13" s="20">
        <v>14</v>
      </c>
      <c r="P13" s="20">
        <v>12</v>
      </c>
      <c r="Q13" s="20">
        <v>784852</v>
      </c>
      <c r="R13" s="20">
        <v>399962</v>
      </c>
      <c r="S13" s="46">
        <f t="shared" si="5"/>
        <v>5.98839016782782</v>
      </c>
      <c r="T13" s="46" t="s">
        <v>217</v>
      </c>
      <c r="U13" s="46">
        <f t="shared" si="7"/>
        <v>11.526094979023007</v>
      </c>
      <c r="V13" s="47">
        <f t="shared" si="8"/>
        <v>5.5319148936170209E-2</v>
      </c>
      <c r="W13" s="47">
        <f t="shared" si="9"/>
        <v>5.6399132321041212E-2</v>
      </c>
      <c r="X13" s="48">
        <f>'Órdenes y Medidas'!C16/'Denuncias-Renuncias'!F13</f>
        <v>0.22553191489361701</v>
      </c>
      <c r="Y13" s="48">
        <f>'Órdenes y Medidas'!C16/'Denuncias-Renuncias'!C13</f>
        <v>0.2299349240780911</v>
      </c>
    </row>
    <row r="14" spans="2:25" ht="20.100000000000001" customHeight="1" thickBot="1" x14ac:dyDescent="0.25">
      <c r="B14" s="4" t="s">
        <v>221</v>
      </c>
      <c r="C14" s="20">
        <v>839</v>
      </c>
      <c r="D14" s="20">
        <v>687</v>
      </c>
      <c r="E14" s="20">
        <v>152</v>
      </c>
      <c r="F14" s="20">
        <v>938</v>
      </c>
      <c r="G14" s="20">
        <v>11</v>
      </c>
      <c r="H14" s="20">
        <v>0</v>
      </c>
      <c r="I14" s="20">
        <v>794</v>
      </c>
      <c r="J14" s="20">
        <v>14</v>
      </c>
      <c r="K14" s="20">
        <v>44</v>
      </c>
      <c r="L14" s="20">
        <v>69</v>
      </c>
      <c r="M14" s="20">
        <v>6</v>
      </c>
      <c r="N14" s="20">
        <v>15</v>
      </c>
      <c r="O14" s="20">
        <v>13</v>
      </c>
      <c r="P14" s="20">
        <v>2</v>
      </c>
      <c r="Q14" s="20">
        <v>911721</v>
      </c>
      <c r="R14" s="20">
        <v>462569</v>
      </c>
      <c r="S14" s="46">
        <f t="shared" si="5"/>
        <v>10.288235107011904</v>
      </c>
      <c r="T14" s="46">
        <f t="shared" si="6"/>
        <v>20.278055814375801</v>
      </c>
      <c r="U14" s="46">
        <f t="shared" si="7"/>
        <v>18.137834571707142</v>
      </c>
      <c r="V14" s="47">
        <f t="shared" si="8"/>
        <v>1.5991471215351813E-2</v>
      </c>
      <c r="W14" s="47">
        <f t="shared" si="9"/>
        <v>1.7878426698450536E-2</v>
      </c>
      <c r="X14" s="48">
        <f>'Órdenes y Medidas'!C17/'Denuncias-Renuncias'!F14</f>
        <v>0.31982942430703626</v>
      </c>
      <c r="Y14" s="48">
        <f>'Órdenes y Medidas'!C17/'Denuncias-Renuncias'!C14</f>
        <v>0.35756853396901073</v>
      </c>
    </row>
    <row r="15" spans="2:25" ht="20.100000000000001" customHeight="1" thickBot="1" x14ac:dyDescent="0.25">
      <c r="B15" s="4" t="s">
        <v>222</v>
      </c>
      <c r="C15" s="20">
        <v>595</v>
      </c>
      <c r="D15" s="20">
        <v>480</v>
      </c>
      <c r="E15" s="20">
        <v>115</v>
      </c>
      <c r="F15" s="20">
        <v>552</v>
      </c>
      <c r="G15" s="20">
        <v>20</v>
      </c>
      <c r="H15" s="20">
        <v>0</v>
      </c>
      <c r="I15" s="20">
        <v>437</v>
      </c>
      <c r="J15" s="20">
        <v>0</v>
      </c>
      <c r="K15" s="20">
        <v>22</v>
      </c>
      <c r="L15" s="20">
        <v>71</v>
      </c>
      <c r="M15" s="20">
        <v>2</v>
      </c>
      <c r="N15" s="20">
        <v>36</v>
      </c>
      <c r="O15" s="20">
        <v>21</v>
      </c>
      <c r="P15" s="20">
        <v>15</v>
      </c>
      <c r="Q15" s="20">
        <v>519113</v>
      </c>
      <c r="R15" s="20">
        <v>261839</v>
      </c>
      <c r="S15" s="46">
        <f t="shared" si="5"/>
        <v>10.633522951650217</v>
      </c>
      <c r="T15" s="46">
        <f t="shared" si="6"/>
        <v>21.081657048797162</v>
      </c>
      <c r="U15" s="46">
        <f t="shared" si="7"/>
        <v>22.723887579772303</v>
      </c>
      <c r="V15" s="47">
        <f t="shared" si="8"/>
        <v>6.5217391304347824E-2</v>
      </c>
      <c r="W15" s="47">
        <f t="shared" si="9"/>
        <v>6.0504201680672269E-2</v>
      </c>
      <c r="X15" s="48">
        <f>'Órdenes y Medidas'!C18/'Denuncias-Renuncias'!F15</f>
        <v>0.32246376811594202</v>
      </c>
      <c r="Y15" s="48">
        <f>'Órdenes y Medidas'!C18/'Denuncias-Renuncias'!C15</f>
        <v>0.29915966386554621</v>
      </c>
    </row>
    <row r="16" spans="2:25" ht="20.100000000000001" customHeight="1" thickBot="1" x14ac:dyDescent="0.25">
      <c r="B16" s="4" t="s">
        <v>223</v>
      </c>
      <c r="C16" s="20">
        <v>449</v>
      </c>
      <c r="D16" s="20">
        <v>405</v>
      </c>
      <c r="E16" s="20">
        <v>44</v>
      </c>
      <c r="F16" s="20">
        <v>485</v>
      </c>
      <c r="G16" s="20">
        <v>2</v>
      </c>
      <c r="H16" s="20">
        <v>0</v>
      </c>
      <c r="I16" s="20">
        <v>342</v>
      </c>
      <c r="J16" s="20">
        <v>14</v>
      </c>
      <c r="K16" s="20">
        <v>84</v>
      </c>
      <c r="L16" s="20">
        <v>34</v>
      </c>
      <c r="M16" s="20">
        <v>9</v>
      </c>
      <c r="N16" s="20">
        <v>23</v>
      </c>
      <c r="O16" s="20">
        <v>21</v>
      </c>
      <c r="P16" s="20">
        <v>2</v>
      </c>
      <c r="Q16" s="20">
        <v>637682</v>
      </c>
      <c r="R16" s="20">
        <v>322298</v>
      </c>
      <c r="S16" s="46">
        <f t="shared" si="5"/>
        <v>7.6056717925235455</v>
      </c>
      <c r="T16" s="46">
        <f t="shared" si="6"/>
        <v>15.048185219889668</v>
      </c>
      <c r="U16" s="46">
        <f t="shared" si="7"/>
        <v>13.931206523155588</v>
      </c>
      <c r="V16" s="47">
        <f t="shared" si="8"/>
        <v>4.7422680412371132E-2</v>
      </c>
      <c r="W16" s="47">
        <f t="shared" si="9"/>
        <v>5.1224944320712694E-2</v>
      </c>
      <c r="X16" s="48">
        <f>'Órdenes y Medidas'!C19/'Denuncias-Renuncias'!F16</f>
        <v>0.26804123711340205</v>
      </c>
      <c r="Y16" s="48">
        <f>'Órdenes y Medidas'!C19/'Denuncias-Renuncias'!C16</f>
        <v>0.28953229398663699</v>
      </c>
    </row>
    <row r="17" spans="2:25" ht="20.100000000000001" customHeight="1" thickBot="1" x14ac:dyDescent="0.25">
      <c r="B17" s="4" t="s">
        <v>224</v>
      </c>
      <c r="C17" s="20">
        <v>2324</v>
      </c>
      <c r="D17" s="20">
        <v>1633</v>
      </c>
      <c r="E17" s="20">
        <v>691</v>
      </c>
      <c r="F17" s="20">
        <v>2164</v>
      </c>
      <c r="G17" s="20">
        <v>103</v>
      </c>
      <c r="H17" s="20">
        <v>0</v>
      </c>
      <c r="I17" s="20">
        <v>1103</v>
      </c>
      <c r="J17" s="20">
        <v>78</v>
      </c>
      <c r="K17" s="20">
        <v>429</v>
      </c>
      <c r="L17" s="20">
        <v>286</v>
      </c>
      <c r="M17" s="20">
        <v>165</v>
      </c>
      <c r="N17" s="20">
        <v>232</v>
      </c>
      <c r="O17" s="20">
        <v>153</v>
      </c>
      <c r="P17" s="20">
        <v>79</v>
      </c>
      <c r="Q17" s="20">
        <v>1726094</v>
      </c>
      <c r="R17" s="20">
        <v>878093</v>
      </c>
      <c r="S17" s="46">
        <f t="shared" si="5"/>
        <v>12.536976549365216</v>
      </c>
      <c r="T17" s="46">
        <f t="shared" si="6"/>
        <v>24.644314440497762</v>
      </c>
      <c r="U17" s="46">
        <f t="shared" si="7"/>
        <v>26.466444898205545</v>
      </c>
      <c r="V17" s="47">
        <f t="shared" si="8"/>
        <v>0.10720887245841035</v>
      </c>
      <c r="W17" s="47">
        <f t="shared" si="9"/>
        <v>9.9827882960413075E-2</v>
      </c>
      <c r="X17" s="48">
        <f>'Órdenes y Medidas'!C20/'Denuncias-Renuncias'!F17</f>
        <v>0.17791127541589649</v>
      </c>
      <c r="Y17" s="48">
        <f>'Órdenes y Medidas'!C20/'Denuncias-Renuncias'!C17</f>
        <v>0.16566265060240964</v>
      </c>
    </row>
    <row r="18" spans="2:25" ht="20.100000000000001" customHeight="1" thickBot="1" x14ac:dyDescent="0.25">
      <c r="B18" s="4" t="s">
        <v>225</v>
      </c>
      <c r="C18" s="20">
        <v>1653</v>
      </c>
      <c r="D18" s="20">
        <v>1437</v>
      </c>
      <c r="E18" s="20">
        <v>216</v>
      </c>
      <c r="F18" s="20">
        <v>1827</v>
      </c>
      <c r="G18" s="20">
        <v>89</v>
      </c>
      <c r="H18" s="20">
        <v>3</v>
      </c>
      <c r="I18" s="20">
        <v>1360</v>
      </c>
      <c r="J18" s="20">
        <v>7</v>
      </c>
      <c r="K18" s="20">
        <v>152</v>
      </c>
      <c r="L18" s="20">
        <v>214</v>
      </c>
      <c r="M18" s="20">
        <v>2</v>
      </c>
      <c r="N18" s="20">
        <v>187</v>
      </c>
      <c r="O18" s="20">
        <v>158</v>
      </c>
      <c r="P18" s="20">
        <v>29</v>
      </c>
      <c r="Q18" s="20">
        <v>1939074</v>
      </c>
      <c r="R18" s="20">
        <v>990756</v>
      </c>
      <c r="S18" s="46">
        <f t="shared" si="5"/>
        <v>9.4220230893715247</v>
      </c>
      <c r="T18" s="46">
        <f t="shared" si="6"/>
        <v>18.440463645943098</v>
      </c>
      <c r="U18" s="46">
        <f t="shared" si="7"/>
        <v>16.684229012996138</v>
      </c>
      <c r="V18" s="47">
        <f t="shared" si="8"/>
        <v>0.1023535851122058</v>
      </c>
      <c r="W18" s="47">
        <f t="shared" si="9"/>
        <v>0.11312764670296431</v>
      </c>
      <c r="X18" s="48">
        <f>'Órdenes y Medidas'!C21/'Denuncias-Renuncias'!F18</f>
        <v>0.27914614121510672</v>
      </c>
      <c r="Y18" s="48">
        <f>'Órdenes y Medidas'!C21/'Denuncias-Renuncias'!C18</f>
        <v>0.30852994555353902</v>
      </c>
    </row>
    <row r="19" spans="2:25" ht="20.100000000000001" customHeight="1" thickBot="1" x14ac:dyDescent="0.25">
      <c r="B19" s="4" t="s">
        <v>226</v>
      </c>
      <c r="C19" s="20">
        <v>125</v>
      </c>
      <c r="D19" s="20">
        <v>84</v>
      </c>
      <c r="E19" s="20">
        <v>41</v>
      </c>
      <c r="F19" s="20">
        <v>133</v>
      </c>
      <c r="G19" s="20">
        <v>2</v>
      </c>
      <c r="H19" s="20">
        <v>2</v>
      </c>
      <c r="I19" s="20">
        <v>91</v>
      </c>
      <c r="J19" s="20">
        <v>3</v>
      </c>
      <c r="K19" s="20">
        <v>12</v>
      </c>
      <c r="L19" s="20">
        <v>11</v>
      </c>
      <c r="M19" s="20">
        <v>12</v>
      </c>
      <c r="N19" s="20">
        <v>15</v>
      </c>
      <c r="O19" s="20">
        <v>10</v>
      </c>
      <c r="P19" s="20">
        <v>5</v>
      </c>
      <c r="Q19" s="20">
        <v>219092</v>
      </c>
      <c r="R19" s="20">
        <v>108636</v>
      </c>
      <c r="S19" s="46">
        <f t="shared" si="5"/>
        <v>6.0705091924853489</v>
      </c>
      <c r="T19" s="46">
        <f t="shared" si="6"/>
        <v>12.242718804079679</v>
      </c>
      <c r="U19" s="46">
        <f t="shared" si="7"/>
        <v>11.50631466548842</v>
      </c>
      <c r="V19" s="47">
        <f t="shared" si="8"/>
        <v>0.11278195488721804</v>
      </c>
      <c r="W19" s="47">
        <f t="shared" si="9"/>
        <v>0.12</v>
      </c>
      <c r="X19" s="48">
        <f>'Órdenes y Medidas'!C22/'Denuncias-Renuncias'!F19</f>
        <v>0.25563909774436089</v>
      </c>
      <c r="Y19" s="48">
        <f>'Órdenes y Medidas'!C22/'Denuncias-Renuncias'!C19</f>
        <v>0.27200000000000002</v>
      </c>
    </row>
    <row r="20" spans="2:25" ht="20.100000000000001" customHeight="1" thickBot="1" x14ac:dyDescent="0.25">
      <c r="B20" s="4" t="s">
        <v>227</v>
      </c>
      <c r="C20" s="20">
        <v>68</v>
      </c>
      <c r="D20" s="20">
        <v>38</v>
      </c>
      <c r="E20" s="20">
        <v>30</v>
      </c>
      <c r="F20" s="20">
        <v>68</v>
      </c>
      <c r="G20" s="20">
        <v>0</v>
      </c>
      <c r="H20" s="20">
        <v>0</v>
      </c>
      <c r="I20" s="20">
        <v>56</v>
      </c>
      <c r="J20" s="20">
        <v>2</v>
      </c>
      <c r="K20" s="20">
        <v>5</v>
      </c>
      <c r="L20" s="20">
        <v>0</v>
      </c>
      <c r="M20" s="20">
        <v>5</v>
      </c>
      <c r="N20" s="20">
        <v>10</v>
      </c>
      <c r="O20" s="20">
        <v>4</v>
      </c>
      <c r="P20" s="20">
        <v>6</v>
      </c>
      <c r="Q20" s="20">
        <v>134490</v>
      </c>
      <c r="R20" s="20">
        <v>66464</v>
      </c>
      <c r="S20" s="46">
        <f t="shared" si="5"/>
        <v>5.056138002825489</v>
      </c>
      <c r="T20" s="46">
        <f t="shared" si="6"/>
        <v>10.231102551757344</v>
      </c>
      <c r="U20" s="46">
        <f t="shared" si="7"/>
        <v>10.231102551757344</v>
      </c>
      <c r="V20" s="47">
        <f t="shared" si="8"/>
        <v>0.14705882352941177</v>
      </c>
      <c r="W20" s="47">
        <f t="shared" si="9"/>
        <v>0.14705882352941177</v>
      </c>
      <c r="X20" s="48">
        <f>'Órdenes y Medidas'!C23/'Denuncias-Renuncias'!F20</f>
        <v>0.22058823529411764</v>
      </c>
      <c r="Y20" s="48">
        <f>'Órdenes y Medidas'!C23/'Denuncias-Renuncias'!C20</f>
        <v>0.22058823529411764</v>
      </c>
    </row>
    <row r="21" spans="2:25" ht="20.100000000000001" customHeight="1" thickBot="1" x14ac:dyDescent="0.25">
      <c r="B21" s="4" t="s">
        <v>228</v>
      </c>
      <c r="C21" s="20">
        <v>904</v>
      </c>
      <c r="D21" s="20">
        <v>597</v>
      </c>
      <c r="E21" s="20">
        <v>307</v>
      </c>
      <c r="F21" s="20">
        <v>895</v>
      </c>
      <c r="G21" s="20">
        <v>0</v>
      </c>
      <c r="H21" s="20">
        <v>0</v>
      </c>
      <c r="I21" s="20">
        <v>632</v>
      </c>
      <c r="J21" s="20">
        <v>27</v>
      </c>
      <c r="K21" s="20">
        <v>208</v>
      </c>
      <c r="L21" s="20">
        <v>28</v>
      </c>
      <c r="M21" s="20">
        <v>0</v>
      </c>
      <c r="N21" s="20">
        <v>114</v>
      </c>
      <c r="O21" s="20">
        <v>77</v>
      </c>
      <c r="P21" s="20">
        <v>37</v>
      </c>
      <c r="Q21" s="20">
        <v>954402</v>
      </c>
      <c r="R21" s="20">
        <v>487786</v>
      </c>
      <c r="S21" s="46">
        <f t="shared" si="5"/>
        <v>9.3775997954740244</v>
      </c>
      <c r="T21" s="46">
        <f t="shared" si="6"/>
        <v>18.348210075729931</v>
      </c>
      <c r="U21" s="46">
        <f t="shared" si="7"/>
        <v>18.532717216156264</v>
      </c>
      <c r="V21" s="47">
        <f t="shared" si="8"/>
        <v>0.12737430167597766</v>
      </c>
      <c r="W21" s="47">
        <f t="shared" si="9"/>
        <v>0.12610619469026549</v>
      </c>
      <c r="X21" s="48">
        <f>'Órdenes y Medidas'!C24/'Denuncias-Renuncias'!F21</f>
        <v>0.14189944134078211</v>
      </c>
      <c r="Y21" s="48">
        <f>'Órdenes y Medidas'!C24/'Denuncias-Renuncias'!C21</f>
        <v>0.14048672566371681</v>
      </c>
    </row>
    <row r="22" spans="2:25" ht="20.100000000000001" customHeight="1" thickBot="1" x14ac:dyDescent="0.25">
      <c r="B22" s="4" t="s">
        <v>229</v>
      </c>
      <c r="C22" s="20">
        <v>699</v>
      </c>
      <c r="D22" s="20">
        <v>570</v>
      </c>
      <c r="E22" s="20">
        <v>129</v>
      </c>
      <c r="F22" s="20">
        <v>765</v>
      </c>
      <c r="G22" s="20">
        <v>5</v>
      </c>
      <c r="H22" s="20">
        <v>18</v>
      </c>
      <c r="I22" s="20">
        <v>523</v>
      </c>
      <c r="J22" s="20">
        <v>3</v>
      </c>
      <c r="K22" s="20">
        <v>120</v>
      </c>
      <c r="L22" s="20">
        <v>87</v>
      </c>
      <c r="M22" s="20">
        <v>9</v>
      </c>
      <c r="N22" s="20">
        <v>111</v>
      </c>
      <c r="O22" s="20">
        <v>89</v>
      </c>
      <c r="P22" s="20">
        <v>22</v>
      </c>
      <c r="Q22" s="20">
        <v>1028135</v>
      </c>
      <c r="R22" s="20">
        <v>537452</v>
      </c>
      <c r="S22" s="46">
        <f t="shared" si="5"/>
        <v>7.440657112149669</v>
      </c>
      <c r="T22" s="46">
        <f t="shared" si="6"/>
        <v>14.233829253589157</v>
      </c>
      <c r="U22" s="46">
        <f t="shared" si="7"/>
        <v>13.005812612103036</v>
      </c>
      <c r="V22" s="47">
        <f t="shared" si="8"/>
        <v>0.14509803921568629</v>
      </c>
      <c r="W22" s="47">
        <f t="shared" si="9"/>
        <v>0.15879828326180256</v>
      </c>
      <c r="X22" s="48">
        <f>'Órdenes y Medidas'!C25/'Denuncias-Renuncias'!F22</f>
        <v>0.29934640522875816</v>
      </c>
      <c r="Y22" s="48">
        <f>'Órdenes y Medidas'!C25/'Denuncias-Renuncias'!C22</f>
        <v>0.32761087267525035</v>
      </c>
    </row>
    <row r="23" spans="2:25" ht="20.100000000000001" customHeight="1" thickBot="1" x14ac:dyDescent="0.25">
      <c r="B23" s="4" t="s">
        <v>230</v>
      </c>
      <c r="C23" s="20">
        <v>1720</v>
      </c>
      <c r="D23" s="20">
        <v>983</v>
      </c>
      <c r="E23" s="20">
        <v>737</v>
      </c>
      <c r="F23" s="20">
        <v>1539</v>
      </c>
      <c r="G23" s="20">
        <v>57</v>
      </c>
      <c r="H23" s="20">
        <v>0</v>
      </c>
      <c r="I23" s="20">
        <v>1062</v>
      </c>
      <c r="J23" s="20">
        <v>17</v>
      </c>
      <c r="K23" s="20">
        <v>203</v>
      </c>
      <c r="L23" s="20">
        <v>174</v>
      </c>
      <c r="M23" s="20">
        <v>26</v>
      </c>
      <c r="N23" s="20">
        <v>220</v>
      </c>
      <c r="O23" s="20">
        <v>131</v>
      </c>
      <c r="P23" s="20">
        <v>89</v>
      </c>
      <c r="Q23" s="20">
        <v>1128139</v>
      </c>
      <c r="R23" s="20">
        <v>566680</v>
      </c>
      <c r="S23" s="46">
        <f t="shared" si="5"/>
        <v>13.641935967110435</v>
      </c>
      <c r="T23" s="46">
        <f t="shared" si="6"/>
        <v>27.158184513305567</v>
      </c>
      <c r="U23" s="46">
        <f t="shared" si="7"/>
        <v>30.352227006423377</v>
      </c>
      <c r="V23" s="47">
        <f t="shared" si="8"/>
        <v>0.14294996751137101</v>
      </c>
      <c r="W23" s="47">
        <f t="shared" si="9"/>
        <v>0.12790697674418605</v>
      </c>
      <c r="X23" s="48">
        <f>'Órdenes y Medidas'!C26/'Denuncias-Renuncias'!F23</f>
        <v>0.17024041585445093</v>
      </c>
      <c r="Y23" s="48">
        <f>'Órdenes y Medidas'!C26/'Denuncias-Renuncias'!C23</f>
        <v>0.15232558139534882</v>
      </c>
    </row>
    <row r="24" spans="2:25" ht="20.100000000000001" customHeight="1" thickBot="1" x14ac:dyDescent="0.25">
      <c r="B24" s="4" t="s">
        <v>231</v>
      </c>
      <c r="C24" s="20">
        <v>1148</v>
      </c>
      <c r="D24" s="20">
        <v>918</v>
      </c>
      <c r="E24" s="20">
        <v>230</v>
      </c>
      <c r="F24" s="20">
        <v>1129</v>
      </c>
      <c r="G24" s="20">
        <v>7</v>
      </c>
      <c r="H24" s="20">
        <v>0</v>
      </c>
      <c r="I24" s="20">
        <v>591</v>
      </c>
      <c r="J24" s="20">
        <v>20</v>
      </c>
      <c r="K24" s="20">
        <v>134</v>
      </c>
      <c r="L24" s="20">
        <v>333</v>
      </c>
      <c r="M24" s="20">
        <v>44</v>
      </c>
      <c r="N24" s="20">
        <v>114</v>
      </c>
      <c r="O24" s="20">
        <v>84</v>
      </c>
      <c r="P24" s="20">
        <v>30</v>
      </c>
      <c r="Q24" s="20">
        <v>1108475</v>
      </c>
      <c r="R24" s="20">
        <v>556248</v>
      </c>
      <c r="S24" s="46">
        <f t="shared" si="5"/>
        <v>10.185164302307225</v>
      </c>
      <c r="T24" s="46">
        <f t="shared" si="6"/>
        <v>20.296702190389901</v>
      </c>
      <c r="U24" s="46">
        <f t="shared" si="7"/>
        <v>20.638276452229942</v>
      </c>
      <c r="V24" s="47">
        <f t="shared" si="8"/>
        <v>0.10097431355181577</v>
      </c>
      <c r="W24" s="47">
        <f t="shared" si="9"/>
        <v>9.9303135888501745E-2</v>
      </c>
      <c r="X24" s="48">
        <f>'Órdenes y Medidas'!C27/'Denuncias-Renuncias'!F24</f>
        <v>0.16209034543844109</v>
      </c>
      <c r="Y24" s="48">
        <f>'Órdenes y Medidas'!C27/'Denuncias-Renuncias'!C24</f>
        <v>0.15940766550522648</v>
      </c>
    </row>
    <row r="25" spans="2:25" ht="20.100000000000001" customHeight="1" thickBot="1" x14ac:dyDescent="0.25">
      <c r="B25" s="4" t="s">
        <v>232</v>
      </c>
      <c r="C25" s="20">
        <v>940</v>
      </c>
      <c r="D25" s="20">
        <v>782</v>
      </c>
      <c r="E25" s="20">
        <v>158</v>
      </c>
      <c r="F25" s="20">
        <v>977</v>
      </c>
      <c r="G25" s="20">
        <v>51</v>
      </c>
      <c r="H25" s="20">
        <v>3</v>
      </c>
      <c r="I25" s="20">
        <v>652</v>
      </c>
      <c r="J25" s="20">
        <v>47</v>
      </c>
      <c r="K25" s="20">
        <v>153</v>
      </c>
      <c r="L25" s="20">
        <v>67</v>
      </c>
      <c r="M25" s="20">
        <v>4</v>
      </c>
      <c r="N25" s="20">
        <v>82</v>
      </c>
      <c r="O25" s="20">
        <v>51</v>
      </c>
      <c r="P25" s="20">
        <v>31</v>
      </c>
      <c r="Q25" s="20">
        <v>1018304</v>
      </c>
      <c r="R25" s="20">
        <v>516940</v>
      </c>
      <c r="S25" s="46">
        <f t="shared" si="5"/>
        <v>9.5943843881591349</v>
      </c>
      <c r="T25" s="46">
        <f t="shared" si="6"/>
        <v>18.89967887956049</v>
      </c>
      <c r="U25" s="46">
        <f t="shared" si="7"/>
        <v>18.183928502340695</v>
      </c>
      <c r="V25" s="47">
        <f t="shared" si="8"/>
        <v>8.3930399181166834E-2</v>
      </c>
      <c r="W25" s="47">
        <f t="shared" si="9"/>
        <v>8.723404255319149E-2</v>
      </c>
      <c r="X25" s="48">
        <f>'Órdenes y Medidas'!C28/'Denuncias-Renuncias'!F25</f>
        <v>0.46264073694984648</v>
      </c>
      <c r="Y25" s="48">
        <f>'Órdenes y Medidas'!C28/'Denuncias-Renuncias'!C25</f>
        <v>0.48085106382978721</v>
      </c>
    </row>
    <row r="26" spans="2:25" ht="20.100000000000001" customHeight="1" thickBot="1" x14ac:dyDescent="0.25">
      <c r="B26" s="5" t="s">
        <v>233</v>
      </c>
      <c r="C26" s="20">
        <v>610</v>
      </c>
      <c r="D26" s="20">
        <v>514</v>
      </c>
      <c r="E26" s="20">
        <v>96</v>
      </c>
      <c r="F26" s="20">
        <v>576</v>
      </c>
      <c r="G26" s="20">
        <v>3</v>
      </c>
      <c r="H26" s="20">
        <v>0</v>
      </c>
      <c r="I26" s="20">
        <v>485</v>
      </c>
      <c r="J26" s="20">
        <v>23</v>
      </c>
      <c r="K26" s="20">
        <v>22</v>
      </c>
      <c r="L26" s="20">
        <v>37</v>
      </c>
      <c r="M26" s="20">
        <v>6</v>
      </c>
      <c r="N26" s="20">
        <v>27</v>
      </c>
      <c r="O26" s="20">
        <v>20</v>
      </c>
      <c r="P26" s="20">
        <v>7</v>
      </c>
      <c r="Q26" s="20">
        <v>580067</v>
      </c>
      <c r="R26" s="20">
        <v>298557</v>
      </c>
      <c r="S26" s="46">
        <f t="shared" si="5"/>
        <v>9.9298874095578604</v>
      </c>
      <c r="T26" s="46">
        <f t="shared" si="6"/>
        <v>19.29279836011214</v>
      </c>
      <c r="U26" s="46">
        <f t="shared" si="7"/>
        <v>20.431609374424315</v>
      </c>
      <c r="V26" s="47">
        <f t="shared" si="8"/>
        <v>4.6875E-2</v>
      </c>
      <c r="W26" s="47">
        <f t="shared" si="9"/>
        <v>4.4262295081967211E-2</v>
      </c>
      <c r="X26" s="48">
        <f>'Órdenes y Medidas'!C29/'Denuncias-Renuncias'!F26</f>
        <v>0.16319444444444445</v>
      </c>
      <c r="Y26" s="48">
        <f>'Órdenes y Medidas'!C29/'Denuncias-Renuncias'!C26</f>
        <v>0.1540983606557377</v>
      </c>
    </row>
    <row r="27" spans="2:25" ht="20.100000000000001" customHeight="1" thickBot="1" x14ac:dyDescent="0.25">
      <c r="B27" s="6" t="s">
        <v>234</v>
      </c>
      <c r="C27" s="20">
        <v>98</v>
      </c>
      <c r="D27" s="20">
        <v>77</v>
      </c>
      <c r="E27" s="20">
        <v>21</v>
      </c>
      <c r="F27" s="20">
        <v>86</v>
      </c>
      <c r="G27" s="20">
        <v>0</v>
      </c>
      <c r="H27" s="20">
        <v>0</v>
      </c>
      <c r="I27" s="20">
        <v>79</v>
      </c>
      <c r="J27" s="20">
        <v>1</v>
      </c>
      <c r="K27" s="20">
        <v>2</v>
      </c>
      <c r="L27" s="20">
        <v>1</v>
      </c>
      <c r="M27" s="20">
        <v>3</v>
      </c>
      <c r="N27" s="20">
        <v>1</v>
      </c>
      <c r="O27" s="20">
        <v>1</v>
      </c>
      <c r="P27" s="20">
        <v>0</v>
      </c>
      <c r="Q27" s="20">
        <v>158265</v>
      </c>
      <c r="R27" s="20">
        <v>78831</v>
      </c>
      <c r="S27" s="46">
        <f t="shared" si="5"/>
        <v>5.4339241146178878</v>
      </c>
      <c r="T27" s="46">
        <f t="shared" si="6"/>
        <v>10.909413809288223</v>
      </c>
      <c r="U27" s="46">
        <f t="shared" si="7"/>
        <v>12.431657596630767</v>
      </c>
      <c r="V27" s="47">
        <f t="shared" si="8"/>
        <v>1.1627906976744186E-2</v>
      </c>
      <c r="W27" s="47">
        <f t="shared" si="9"/>
        <v>1.020408163265306E-2</v>
      </c>
      <c r="X27" s="48">
        <f>'Órdenes y Medidas'!C30/'Denuncias-Renuncias'!F27</f>
        <v>0.37209302325581395</v>
      </c>
      <c r="Y27" s="48">
        <f>'Órdenes y Medidas'!C30/'Denuncias-Renuncias'!C27</f>
        <v>0.32653061224489793</v>
      </c>
    </row>
    <row r="28" spans="2:25" ht="20.100000000000001" customHeight="1" thickBot="1" x14ac:dyDescent="0.25">
      <c r="B28" s="4" t="s">
        <v>235</v>
      </c>
      <c r="C28" s="20">
        <v>210</v>
      </c>
      <c r="D28" s="20">
        <v>122</v>
      </c>
      <c r="E28" s="20">
        <v>88</v>
      </c>
      <c r="F28" s="20">
        <v>211</v>
      </c>
      <c r="G28" s="20">
        <v>7</v>
      </c>
      <c r="H28" s="20">
        <v>0</v>
      </c>
      <c r="I28" s="20">
        <v>139</v>
      </c>
      <c r="J28" s="20">
        <v>9</v>
      </c>
      <c r="K28" s="20">
        <v>47</v>
      </c>
      <c r="L28" s="20">
        <v>9</v>
      </c>
      <c r="M28" s="20">
        <v>0</v>
      </c>
      <c r="N28" s="20">
        <v>50</v>
      </c>
      <c r="O28" s="20">
        <v>29</v>
      </c>
      <c r="P28" s="20">
        <v>21</v>
      </c>
      <c r="Q28" s="20">
        <v>356905</v>
      </c>
      <c r="R28" s="20">
        <v>178653</v>
      </c>
      <c r="S28" s="46">
        <f t="shared" si="5"/>
        <v>5.9119373502752834</v>
      </c>
      <c r="T28" s="46">
        <f t="shared" si="6"/>
        <v>11.810604915674519</v>
      </c>
      <c r="U28" s="46">
        <f t="shared" si="7"/>
        <v>11.754630484794546</v>
      </c>
      <c r="V28" s="47">
        <f t="shared" si="8"/>
        <v>0.23696682464454977</v>
      </c>
      <c r="W28" s="47">
        <f t="shared" si="9"/>
        <v>0.23809523809523808</v>
      </c>
      <c r="X28" s="48">
        <f>'Órdenes y Medidas'!C31/'Denuncias-Renuncias'!F28</f>
        <v>0.24644549763033174</v>
      </c>
      <c r="Y28" s="48">
        <f>'Órdenes y Medidas'!C31/'Denuncias-Renuncias'!C28</f>
        <v>0.24761904761904763</v>
      </c>
    </row>
    <row r="29" spans="2:25" ht="20.100000000000001" customHeight="1" thickBot="1" x14ac:dyDescent="0.25">
      <c r="B29" s="4" t="s">
        <v>236</v>
      </c>
      <c r="C29" s="20">
        <v>250</v>
      </c>
      <c r="D29" s="20">
        <v>210</v>
      </c>
      <c r="E29" s="20">
        <v>40</v>
      </c>
      <c r="F29" s="20">
        <v>250</v>
      </c>
      <c r="G29" s="20">
        <v>6</v>
      </c>
      <c r="H29" s="20">
        <v>0</v>
      </c>
      <c r="I29" s="20">
        <v>185</v>
      </c>
      <c r="J29" s="20">
        <v>3</v>
      </c>
      <c r="K29" s="20">
        <v>48</v>
      </c>
      <c r="L29" s="20">
        <v>8</v>
      </c>
      <c r="M29" s="20">
        <v>0</v>
      </c>
      <c r="N29" s="20">
        <v>38</v>
      </c>
      <c r="O29" s="20">
        <v>26</v>
      </c>
      <c r="P29" s="20">
        <v>12</v>
      </c>
      <c r="Q29" s="20">
        <v>463319</v>
      </c>
      <c r="R29" s="20">
        <v>237880</v>
      </c>
      <c r="S29" s="46">
        <f t="shared" si="5"/>
        <v>5.3958503752274343</v>
      </c>
      <c r="T29" s="46">
        <f t="shared" si="6"/>
        <v>10.509500588532033</v>
      </c>
      <c r="U29" s="46">
        <f t="shared" si="7"/>
        <v>10.509500588532033</v>
      </c>
      <c r="V29" s="47">
        <f t="shared" si="8"/>
        <v>0.152</v>
      </c>
      <c r="W29" s="47">
        <f t="shared" si="9"/>
        <v>0.152</v>
      </c>
      <c r="X29" s="48">
        <f>'Órdenes y Medidas'!C32/'Denuncias-Renuncias'!F29</f>
        <v>0.29599999999999999</v>
      </c>
      <c r="Y29" s="48">
        <f>'Órdenes y Medidas'!C32/'Denuncias-Renuncias'!C29</f>
        <v>0.29599999999999999</v>
      </c>
    </row>
    <row r="30" spans="2:25" ht="20.100000000000001" customHeight="1" thickBot="1" x14ac:dyDescent="0.25">
      <c r="B30" s="4" t="s">
        <v>237</v>
      </c>
      <c r="C30" s="20">
        <v>79</v>
      </c>
      <c r="D30" s="20">
        <v>70</v>
      </c>
      <c r="E30" s="20">
        <v>9</v>
      </c>
      <c r="F30" s="20">
        <v>79</v>
      </c>
      <c r="G30" s="20">
        <v>0</v>
      </c>
      <c r="H30" s="20">
        <v>0</v>
      </c>
      <c r="I30" s="20">
        <v>64</v>
      </c>
      <c r="J30" s="20">
        <v>0</v>
      </c>
      <c r="K30" s="20">
        <v>15</v>
      </c>
      <c r="L30" s="20">
        <v>0</v>
      </c>
      <c r="M30" s="20">
        <v>0</v>
      </c>
      <c r="N30" s="20">
        <v>1</v>
      </c>
      <c r="O30" s="20">
        <v>1</v>
      </c>
      <c r="P30" s="20">
        <v>0</v>
      </c>
      <c r="Q30" s="20">
        <v>161967</v>
      </c>
      <c r="R30" s="20">
        <v>81683</v>
      </c>
      <c r="S30" s="46">
        <f t="shared" si="5"/>
        <v>4.8775367821840252</v>
      </c>
      <c r="T30" s="46">
        <f t="shared" si="6"/>
        <v>9.6715350807389537</v>
      </c>
      <c r="U30" s="46">
        <f t="shared" si="7"/>
        <v>9.6715350807389537</v>
      </c>
      <c r="V30" s="47">
        <f t="shared" si="8"/>
        <v>1.2658227848101266E-2</v>
      </c>
      <c r="W30" s="47">
        <f t="shared" si="9"/>
        <v>1.2658227848101266E-2</v>
      </c>
      <c r="X30" s="48">
        <f>'Órdenes y Medidas'!C33/'Denuncias-Renuncias'!F30</f>
        <v>0.26582278481012656</v>
      </c>
      <c r="Y30" s="48">
        <f>'Órdenes y Medidas'!C33/'Denuncias-Renuncias'!C30</f>
        <v>0.26582278481012656</v>
      </c>
    </row>
    <row r="31" spans="2:25" ht="20.100000000000001" customHeight="1" thickBot="1" x14ac:dyDescent="0.25">
      <c r="B31" s="4" t="s">
        <v>238</v>
      </c>
      <c r="C31" s="20">
        <v>138</v>
      </c>
      <c r="D31" s="20">
        <v>129</v>
      </c>
      <c r="E31" s="20">
        <v>9</v>
      </c>
      <c r="F31" s="20">
        <v>177</v>
      </c>
      <c r="G31" s="20">
        <v>0</v>
      </c>
      <c r="H31" s="20">
        <v>0</v>
      </c>
      <c r="I31" s="20">
        <v>151</v>
      </c>
      <c r="J31" s="20">
        <v>1</v>
      </c>
      <c r="K31" s="20">
        <v>8</v>
      </c>
      <c r="L31" s="20">
        <v>17</v>
      </c>
      <c r="M31" s="20">
        <v>0</v>
      </c>
      <c r="N31" s="20">
        <v>1</v>
      </c>
      <c r="O31" s="20">
        <v>1</v>
      </c>
      <c r="P31" s="20">
        <v>0</v>
      </c>
      <c r="Q31" s="20">
        <v>331202</v>
      </c>
      <c r="R31" s="20">
        <v>170272</v>
      </c>
      <c r="S31" s="46">
        <f t="shared" si="5"/>
        <v>5.3441706269889675</v>
      </c>
      <c r="T31" s="46">
        <f t="shared" si="6"/>
        <v>10.395132493892126</v>
      </c>
      <c r="U31" s="46">
        <f t="shared" si="7"/>
        <v>8.1046795715091147</v>
      </c>
      <c r="V31" s="47">
        <f t="shared" si="8"/>
        <v>5.6497175141242938E-3</v>
      </c>
      <c r="W31" s="47">
        <f t="shared" si="9"/>
        <v>7.246376811594203E-3</v>
      </c>
      <c r="X31" s="48">
        <f>'Órdenes y Medidas'!C34/'Denuncias-Renuncias'!F31</f>
        <v>0.15254237288135594</v>
      </c>
      <c r="Y31" s="48">
        <f>'Órdenes y Medidas'!C34/'Denuncias-Renuncias'!C31</f>
        <v>0.19565217391304349</v>
      </c>
    </row>
    <row r="32" spans="2:25" ht="20.100000000000001" customHeight="1" thickBot="1" x14ac:dyDescent="0.25">
      <c r="B32" s="4" t="s">
        <v>239</v>
      </c>
      <c r="C32" s="20">
        <v>68</v>
      </c>
      <c r="D32" s="20">
        <v>45</v>
      </c>
      <c r="E32" s="20">
        <v>23</v>
      </c>
      <c r="F32" s="20">
        <v>88</v>
      </c>
      <c r="G32" s="20">
        <v>1</v>
      </c>
      <c r="H32" s="20">
        <v>0</v>
      </c>
      <c r="I32" s="20">
        <v>71</v>
      </c>
      <c r="J32" s="20">
        <v>0</v>
      </c>
      <c r="K32" s="20">
        <v>14</v>
      </c>
      <c r="L32" s="20">
        <v>2</v>
      </c>
      <c r="M32" s="20">
        <v>0</v>
      </c>
      <c r="N32" s="20">
        <v>1</v>
      </c>
      <c r="O32" s="20">
        <v>1</v>
      </c>
      <c r="P32" s="20">
        <v>0</v>
      </c>
      <c r="Q32" s="20">
        <v>153203</v>
      </c>
      <c r="R32" s="20">
        <v>76290</v>
      </c>
      <c r="S32" s="46">
        <f t="shared" si="5"/>
        <v>5.7440128457014552</v>
      </c>
      <c r="T32" s="46">
        <f t="shared" si="6"/>
        <v>11.534932494429151</v>
      </c>
      <c r="U32" s="46">
        <f t="shared" si="7"/>
        <v>8.9133569275134352</v>
      </c>
      <c r="V32" s="47">
        <f t="shared" si="8"/>
        <v>1.1363636363636364E-2</v>
      </c>
      <c r="W32" s="47">
        <f t="shared" si="9"/>
        <v>1.4705882352941176E-2</v>
      </c>
      <c r="X32" s="48">
        <f>'Órdenes y Medidas'!C35/'Denuncias-Renuncias'!F32</f>
        <v>0.20454545454545456</v>
      </c>
      <c r="Y32" s="48">
        <f>'Órdenes y Medidas'!C35/'Denuncias-Renuncias'!C32</f>
        <v>0.26470588235294118</v>
      </c>
    </row>
    <row r="33" spans="2:25" ht="20.100000000000001" customHeight="1" thickBot="1" x14ac:dyDescent="0.25">
      <c r="B33" s="4" t="s">
        <v>240</v>
      </c>
      <c r="C33" s="20">
        <v>36</v>
      </c>
      <c r="D33" s="20">
        <v>24</v>
      </c>
      <c r="E33" s="20">
        <v>12</v>
      </c>
      <c r="F33" s="20">
        <v>38</v>
      </c>
      <c r="G33" s="20">
        <v>0</v>
      </c>
      <c r="H33" s="20">
        <v>0</v>
      </c>
      <c r="I33" s="20">
        <v>31</v>
      </c>
      <c r="J33" s="20">
        <v>0</v>
      </c>
      <c r="K33" s="20">
        <v>6</v>
      </c>
      <c r="L33" s="20">
        <v>1</v>
      </c>
      <c r="M33" s="20">
        <v>0</v>
      </c>
      <c r="N33" s="20">
        <v>7</v>
      </c>
      <c r="O33" s="20">
        <v>2</v>
      </c>
      <c r="P33" s="20">
        <v>5</v>
      </c>
      <c r="Q33" s="20">
        <v>88571</v>
      </c>
      <c r="R33" s="20">
        <v>43782</v>
      </c>
      <c r="S33" s="46">
        <f t="shared" si="5"/>
        <v>4.2903433403710016</v>
      </c>
      <c r="T33" s="46">
        <f t="shared" si="6"/>
        <v>8.6793659494769546</v>
      </c>
      <c r="U33" s="46">
        <f t="shared" si="7"/>
        <v>8.222557215293957</v>
      </c>
      <c r="V33" s="47">
        <f t="shared" si="8"/>
        <v>0.18421052631578946</v>
      </c>
      <c r="W33" s="47">
        <f t="shared" si="9"/>
        <v>0.19444444444444445</v>
      </c>
      <c r="X33" s="48">
        <f>'Órdenes y Medidas'!C36/'Denuncias-Renuncias'!F33</f>
        <v>0.5</v>
      </c>
      <c r="Y33" s="48">
        <f>'Órdenes y Medidas'!C36/'Denuncias-Renuncias'!C33</f>
        <v>0.52777777777777779</v>
      </c>
    </row>
    <row r="34" spans="2:25" ht="20.100000000000001" customHeight="1" thickBot="1" x14ac:dyDescent="0.25">
      <c r="B34" s="4" t="s">
        <v>241</v>
      </c>
      <c r="C34" s="20">
        <v>318</v>
      </c>
      <c r="D34" s="20">
        <v>272</v>
      </c>
      <c r="E34" s="20">
        <v>46</v>
      </c>
      <c r="F34" s="20">
        <v>349</v>
      </c>
      <c r="G34" s="20">
        <v>5</v>
      </c>
      <c r="H34" s="20">
        <v>3</v>
      </c>
      <c r="I34" s="20">
        <v>260</v>
      </c>
      <c r="J34" s="20">
        <v>0</v>
      </c>
      <c r="K34" s="20">
        <v>72</v>
      </c>
      <c r="L34" s="20">
        <v>9</v>
      </c>
      <c r="M34" s="20">
        <v>0</v>
      </c>
      <c r="N34" s="20">
        <v>30</v>
      </c>
      <c r="O34" s="20">
        <v>30</v>
      </c>
      <c r="P34" s="20">
        <v>0</v>
      </c>
      <c r="Q34" s="20">
        <v>519674</v>
      </c>
      <c r="R34" s="20">
        <v>266423</v>
      </c>
      <c r="S34" s="46">
        <f t="shared" si="5"/>
        <v>6.715748719389464</v>
      </c>
      <c r="T34" s="46">
        <f t="shared" si="6"/>
        <v>13.099469640383901</v>
      </c>
      <c r="U34" s="46">
        <f t="shared" si="7"/>
        <v>11.935906434504529</v>
      </c>
      <c r="V34" s="47">
        <f t="shared" si="8"/>
        <v>8.5959885386819479E-2</v>
      </c>
      <c r="W34" s="47">
        <f t="shared" si="9"/>
        <v>9.4339622641509441E-2</v>
      </c>
      <c r="X34" s="48">
        <f>'Órdenes y Medidas'!C37/'Denuncias-Renuncias'!F34</f>
        <v>0.31805157593123207</v>
      </c>
      <c r="Y34" s="48">
        <f>'Órdenes y Medidas'!C37/'Denuncias-Renuncias'!C34</f>
        <v>0.34905660377358488</v>
      </c>
    </row>
    <row r="35" spans="2:25" ht="20.100000000000001" customHeight="1" thickBot="1" x14ac:dyDescent="0.25">
      <c r="B35" s="4" t="s">
        <v>242</v>
      </c>
      <c r="C35" s="20">
        <v>84</v>
      </c>
      <c r="D35" s="20">
        <v>68</v>
      </c>
      <c r="E35" s="20">
        <v>16</v>
      </c>
      <c r="F35" s="20">
        <v>85</v>
      </c>
      <c r="G35" s="20">
        <v>2</v>
      </c>
      <c r="H35" s="20">
        <v>1</v>
      </c>
      <c r="I35" s="20">
        <v>65</v>
      </c>
      <c r="J35" s="20">
        <v>5</v>
      </c>
      <c r="K35" s="20">
        <v>7</v>
      </c>
      <c r="L35" s="20">
        <v>3</v>
      </c>
      <c r="M35" s="20">
        <v>2</v>
      </c>
      <c r="N35" s="20">
        <v>8</v>
      </c>
      <c r="O35" s="20">
        <v>8</v>
      </c>
      <c r="P35" s="20">
        <v>0</v>
      </c>
      <c r="Q35" s="20">
        <v>174544</v>
      </c>
      <c r="R35" s="20">
        <v>88219</v>
      </c>
      <c r="S35" s="46">
        <f t="shared" si="5"/>
        <v>4.869832248602072</v>
      </c>
      <c r="T35" s="46">
        <f t="shared" si="6"/>
        <v>9.6351126174633581</v>
      </c>
      <c r="U35" s="46">
        <f t="shared" si="7"/>
        <v>9.5217583513755546</v>
      </c>
      <c r="V35" s="47">
        <f t="shared" si="8"/>
        <v>9.4117647058823528E-2</v>
      </c>
      <c r="W35" s="47">
        <f t="shared" si="9"/>
        <v>9.5238095238095233E-2</v>
      </c>
      <c r="X35" s="48">
        <f>'Órdenes y Medidas'!C38/'Denuncias-Renuncias'!F35</f>
        <v>0.36470588235294116</v>
      </c>
      <c r="Y35" s="48">
        <f>'Órdenes y Medidas'!C38/'Denuncias-Renuncias'!C35</f>
        <v>0.36904761904761907</v>
      </c>
    </row>
    <row r="36" spans="2:25" ht="20.100000000000001" customHeight="1" thickBot="1" x14ac:dyDescent="0.25">
      <c r="B36" s="4" t="s">
        <v>243</v>
      </c>
      <c r="C36" s="20">
        <v>227</v>
      </c>
      <c r="D36" s="20">
        <v>146</v>
      </c>
      <c r="E36" s="20">
        <v>81</v>
      </c>
      <c r="F36" s="20">
        <v>270</v>
      </c>
      <c r="G36" s="20">
        <v>4</v>
      </c>
      <c r="H36" s="20">
        <v>0</v>
      </c>
      <c r="I36" s="20">
        <v>251</v>
      </c>
      <c r="J36" s="20">
        <v>1</v>
      </c>
      <c r="K36" s="20">
        <v>5</v>
      </c>
      <c r="L36" s="20">
        <v>5</v>
      </c>
      <c r="M36" s="20">
        <v>4</v>
      </c>
      <c r="N36" s="20">
        <v>66</v>
      </c>
      <c r="O36" s="20">
        <v>38</v>
      </c>
      <c r="P36" s="20">
        <v>28</v>
      </c>
      <c r="Q36" s="20">
        <v>388549</v>
      </c>
      <c r="R36" s="20">
        <v>194499</v>
      </c>
      <c r="S36" s="46">
        <f t="shared" si="5"/>
        <v>6.9489305081212409</v>
      </c>
      <c r="T36" s="46">
        <f t="shared" si="6"/>
        <v>13.881819443801767</v>
      </c>
      <c r="U36" s="46">
        <f t="shared" si="7"/>
        <v>11.671011162011116</v>
      </c>
      <c r="V36" s="47">
        <f t="shared" si="8"/>
        <v>0.24444444444444444</v>
      </c>
      <c r="W36" s="47">
        <f t="shared" si="9"/>
        <v>0.29074889867841408</v>
      </c>
      <c r="X36" s="48">
        <f>'Órdenes y Medidas'!C39/'Denuncias-Renuncias'!F36</f>
        <v>0.37777777777777777</v>
      </c>
      <c r="Y36" s="48">
        <f>'Órdenes y Medidas'!C39/'Denuncias-Renuncias'!C36</f>
        <v>0.44933920704845814</v>
      </c>
    </row>
    <row r="37" spans="2:25" ht="20.100000000000001" customHeight="1" thickBot="1" x14ac:dyDescent="0.25">
      <c r="B37" s="4" t="s">
        <v>244</v>
      </c>
      <c r="C37" s="20">
        <v>465</v>
      </c>
      <c r="D37" s="20">
        <v>354</v>
      </c>
      <c r="E37" s="20">
        <v>111</v>
      </c>
      <c r="F37" s="20">
        <v>522</v>
      </c>
      <c r="G37" s="20">
        <v>19</v>
      </c>
      <c r="H37" s="20">
        <v>0</v>
      </c>
      <c r="I37" s="20">
        <v>321</v>
      </c>
      <c r="J37" s="20">
        <v>6</v>
      </c>
      <c r="K37" s="20">
        <v>80</v>
      </c>
      <c r="L37" s="20">
        <v>96</v>
      </c>
      <c r="M37" s="20">
        <v>0</v>
      </c>
      <c r="N37" s="20">
        <v>21</v>
      </c>
      <c r="O37" s="20">
        <v>19</v>
      </c>
      <c r="P37" s="20">
        <v>2</v>
      </c>
      <c r="Q37" s="20">
        <v>498802</v>
      </c>
      <c r="R37" s="20">
        <v>252311</v>
      </c>
      <c r="S37" s="46">
        <f t="shared" si="5"/>
        <v>10.465074318066087</v>
      </c>
      <c r="T37" s="46">
        <f t="shared" si="6"/>
        <v>20.688753165735935</v>
      </c>
      <c r="U37" s="46">
        <f t="shared" si="7"/>
        <v>18.429636440741785</v>
      </c>
      <c r="V37" s="47">
        <f t="shared" si="8"/>
        <v>4.0229885057471264E-2</v>
      </c>
      <c r="W37" s="47">
        <f t="shared" si="9"/>
        <v>4.5161290322580643E-2</v>
      </c>
      <c r="X37" s="48">
        <f>'Órdenes y Medidas'!C40/'Denuncias-Renuncias'!F37</f>
        <v>0.23946360153256704</v>
      </c>
      <c r="Y37" s="48">
        <f>'Órdenes y Medidas'!C40/'Denuncias-Renuncias'!C37</f>
        <v>0.26881720430107525</v>
      </c>
    </row>
    <row r="38" spans="2:25" ht="20.100000000000001" customHeight="1" thickBot="1" x14ac:dyDescent="0.25">
      <c r="B38" s="4" t="s">
        <v>245</v>
      </c>
      <c r="C38" s="20">
        <v>112</v>
      </c>
      <c r="D38" s="20">
        <v>71</v>
      </c>
      <c r="E38" s="20">
        <v>41</v>
      </c>
      <c r="F38" s="20">
        <v>125</v>
      </c>
      <c r="G38" s="20">
        <v>2</v>
      </c>
      <c r="H38" s="20">
        <v>0</v>
      </c>
      <c r="I38" s="20">
        <v>88</v>
      </c>
      <c r="J38" s="20">
        <v>2</v>
      </c>
      <c r="K38" s="20">
        <v>20</v>
      </c>
      <c r="L38" s="20">
        <v>13</v>
      </c>
      <c r="M38" s="20">
        <v>0</v>
      </c>
      <c r="N38" s="20">
        <v>8</v>
      </c>
      <c r="O38" s="20">
        <v>4</v>
      </c>
      <c r="P38" s="20">
        <v>4</v>
      </c>
      <c r="Q38" s="20">
        <v>197130</v>
      </c>
      <c r="R38" s="20">
        <v>98190</v>
      </c>
      <c r="S38" s="46">
        <f t="shared" si="5"/>
        <v>6.3409932531831794</v>
      </c>
      <c r="T38" s="46">
        <f t="shared" si="6"/>
        <v>12.730420613097056</v>
      </c>
      <c r="U38" s="46">
        <f t="shared" si="7"/>
        <v>11.406456869334962</v>
      </c>
      <c r="V38" s="47">
        <f t="shared" si="8"/>
        <v>6.4000000000000001E-2</v>
      </c>
      <c r="W38" s="47">
        <f t="shared" si="9"/>
        <v>7.1428571428571425E-2</v>
      </c>
      <c r="X38" s="48">
        <f>'Órdenes y Medidas'!C41/'Denuncias-Renuncias'!F38</f>
        <v>0.36</v>
      </c>
      <c r="Y38" s="48">
        <f>'Órdenes y Medidas'!C41/'Denuncias-Renuncias'!C38</f>
        <v>0.4017857142857143</v>
      </c>
    </row>
    <row r="39" spans="2:25" ht="20.100000000000001" customHeight="1" thickBot="1" x14ac:dyDescent="0.25">
      <c r="B39" s="4" t="s">
        <v>246</v>
      </c>
      <c r="C39" s="20">
        <v>212</v>
      </c>
      <c r="D39" s="20">
        <v>162</v>
      </c>
      <c r="E39" s="20">
        <v>50</v>
      </c>
      <c r="F39" s="20">
        <v>217</v>
      </c>
      <c r="G39" s="20">
        <v>1</v>
      </c>
      <c r="H39" s="20">
        <v>0</v>
      </c>
      <c r="I39" s="20">
        <v>192</v>
      </c>
      <c r="J39" s="20">
        <v>0</v>
      </c>
      <c r="K39" s="20">
        <v>14</v>
      </c>
      <c r="L39" s="20">
        <v>10</v>
      </c>
      <c r="M39" s="20">
        <v>0</v>
      </c>
      <c r="N39" s="20">
        <v>17</v>
      </c>
      <c r="O39" s="20">
        <v>10</v>
      </c>
      <c r="P39" s="20">
        <v>7</v>
      </c>
      <c r="Q39" s="20">
        <v>254276</v>
      </c>
      <c r="R39" s="20">
        <v>125438</v>
      </c>
      <c r="S39" s="46">
        <f t="shared" si="5"/>
        <v>8.5340338844405288</v>
      </c>
      <c r="T39" s="46">
        <f t="shared" si="6"/>
        <v>17.299382962100797</v>
      </c>
      <c r="U39" s="46">
        <f t="shared" si="7"/>
        <v>16.900779668043178</v>
      </c>
      <c r="V39" s="47">
        <f t="shared" si="8"/>
        <v>7.8341013824884786E-2</v>
      </c>
      <c r="W39" s="47">
        <f t="shared" si="9"/>
        <v>8.0188679245283015E-2</v>
      </c>
      <c r="X39" s="48">
        <f>'Órdenes y Medidas'!C42/'Denuncias-Renuncias'!F39</f>
        <v>0.34101382488479265</v>
      </c>
      <c r="Y39" s="48">
        <f>'Órdenes y Medidas'!C42/'Denuncias-Renuncias'!C39</f>
        <v>0.34905660377358488</v>
      </c>
    </row>
    <row r="40" spans="2:25" ht="20.100000000000001" customHeight="1" thickBot="1" x14ac:dyDescent="0.25">
      <c r="B40" s="4" t="s">
        <v>247</v>
      </c>
      <c r="C40" s="20">
        <v>447</v>
      </c>
      <c r="D40" s="20">
        <v>315</v>
      </c>
      <c r="E40" s="20">
        <v>132</v>
      </c>
      <c r="F40" s="20">
        <v>468</v>
      </c>
      <c r="G40" s="20">
        <v>28</v>
      </c>
      <c r="H40" s="20">
        <v>0</v>
      </c>
      <c r="I40" s="20">
        <v>383</v>
      </c>
      <c r="J40" s="20">
        <v>0</v>
      </c>
      <c r="K40" s="20">
        <v>46</v>
      </c>
      <c r="L40" s="20">
        <v>11</v>
      </c>
      <c r="M40" s="20">
        <v>0</v>
      </c>
      <c r="N40" s="20">
        <v>70</v>
      </c>
      <c r="O40" s="20">
        <v>41</v>
      </c>
      <c r="P40" s="20">
        <v>29</v>
      </c>
      <c r="Q40" s="20">
        <v>686753</v>
      </c>
      <c r="R40" s="20">
        <v>341504</v>
      </c>
      <c r="S40" s="46">
        <f t="shared" si="5"/>
        <v>6.8146771837909705</v>
      </c>
      <c r="T40" s="46">
        <f t="shared" si="6"/>
        <v>13.704085457271365</v>
      </c>
      <c r="U40" s="46">
        <f t="shared" si="7"/>
        <v>13.089158545727138</v>
      </c>
      <c r="V40" s="47">
        <f t="shared" si="8"/>
        <v>0.14957264957264957</v>
      </c>
      <c r="W40" s="47">
        <f t="shared" si="9"/>
        <v>0.15659955257270694</v>
      </c>
      <c r="X40" s="48">
        <f>'Órdenes y Medidas'!C43/'Denuncias-Renuncias'!F40</f>
        <v>0.32905982905982906</v>
      </c>
      <c r="Y40" s="48">
        <f>'Órdenes y Medidas'!C43/'Denuncias-Renuncias'!C40</f>
        <v>0.34451901565995524</v>
      </c>
    </row>
    <row r="41" spans="2:25" ht="20.100000000000001" customHeight="1" thickBot="1" x14ac:dyDescent="0.25">
      <c r="B41" s="4" t="s">
        <v>248</v>
      </c>
      <c r="C41" s="20">
        <v>3742</v>
      </c>
      <c r="D41" s="20">
        <v>2299</v>
      </c>
      <c r="E41" s="20">
        <v>1443</v>
      </c>
      <c r="F41" s="20">
        <v>4041</v>
      </c>
      <c r="G41" s="20">
        <v>143</v>
      </c>
      <c r="H41" s="20">
        <v>14</v>
      </c>
      <c r="I41" s="20">
        <v>2719</v>
      </c>
      <c r="J41" s="20">
        <v>74</v>
      </c>
      <c r="K41" s="20">
        <v>685</v>
      </c>
      <c r="L41" s="20">
        <v>392</v>
      </c>
      <c r="M41" s="20">
        <v>14</v>
      </c>
      <c r="N41" s="20">
        <v>381</v>
      </c>
      <c r="O41" s="20">
        <v>203</v>
      </c>
      <c r="P41" s="20">
        <v>178</v>
      </c>
      <c r="Q41" s="20">
        <v>5606913</v>
      </c>
      <c r="R41" s="20">
        <v>2874564</v>
      </c>
      <c r="S41" s="46">
        <f t="shared" si="5"/>
        <v>7.2071744291377451</v>
      </c>
      <c r="T41" s="46">
        <f t="shared" si="6"/>
        <v>14.057784067427269</v>
      </c>
      <c r="U41" s="46">
        <f t="shared" si="7"/>
        <v>13.017626325244455</v>
      </c>
      <c r="V41" s="47">
        <f t="shared" si="8"/>
        <v>9.4283593170007424E-2</v>
      </c>
      <c r="W41" s="47">
        <f t="shared" si="9"/>
        <v>0.10181721004810262</v>
      </c>
      <c r="X41" s="48">
        <f>'Órdenes y Medidas'!C44/'Denuncias-Renuncias'!F41</f>
        <v>0.23558525117545162</v>
      </c>
      <c r="Y41" s="48">
        <f>'Órdenes y Medidas'!C44/'Denuncias-Renuncias'!C41</f>
        <v>0.25440940673436663</v>
      </c>
    </row>
    <row r="42" spans="2:25" ht="20.100000000000001" customHeight="1" thickBot="1" x14ac:dyDescent="0.25">
      <c r="B42" s="4" t="s">
        <v>249</v>
      </c>
      <c r="C42" s="20">
        <v>532</v>
      </c>
      <c r="D42" s="20">
        <v>335</v>
      </c>
      <c r="E42" s="20">
        <v>197</v>
      </c>
      <c r="F42" s="20">
        <v>557</v>
      </c>
      <c r="G42" s="20">
        <v>9</v>
      </c>
      <c r="H42" s="20">
        <v>2</v>
      </c>
      <c r="I42" s="20">
        <v>455</v>
      </c>
      <c r="J42" s="20">
        <v>0</v>
      </c>
      <c r="K42" s="20">
        <v>60</v>
      </c>
      <c r="L42" s="20">
        <v>31</v>
      </c>
      <c r="M42" s="20">
        <v>0</v>
      </c>
      <c r="N42" s="20">
        <v>89</v>
      </c>
      <c r="O42" s="20">
        <v>49</v>
      </c>
      <c r="P42" s="20">
        <v>40</v>
      </c>
      <c r="Q42" s="20">
        <v>761353</v>
      </c>
      <c r="R42" s="20">
        <v>380916</v>
      </c>
      <c r="S42" s="46">
        <f t="shared" si="5"/>
        <v>7.3159231000600249</v>
      </c>
      <c r="T42" s="46">
        <f t="shared" si="6"/>
        <v>14.622646462737192</v>
      </c>
      <c r="U42" s="46">
        <f t="shared" si="7"/>
        <v>13.966333784876456</v>
      </c>
      <c r="V42" s="47">
        <f t="shared" si="8"/>
        <v>0.15978456014362658</v>
      </c>
      <c r="W42" s="47">
        <f t="shared" si="9"/>
        <v>0.16729323308270677</v>
      </c>
      <c r="X42" s="48">
        <f>'Órdenes y Medidas'!C45/'Denuncias-Renuncias'!F42</f>
        <v>0.25134649910233392</v>
      </c>
      <c r="Y42" s="48">
        <f>'Órdenes y Medidas'!C45/'Denuncias-Renuncias'!C42</f>
        <v>0.26315789473684209</v>
      </c>
    </row>
    <row r="43" spans="2:25" ht="20.100000000000001" customHeight="1" thickBot="1" x14ac:dyDescent="0.25">
      <c r="B43" s="4" t="s">
        <v>250</v>
      </c>
      <c r="C43" s="20">
        <v>358</v>
      </c>
      <c r="D43" s="20">
        <v>231</v>
      </c>
      <c r="E43" s="20">
        <v>127</v>
      </c>
      <c r="F43" s="20">
        <v>426</v>
      </c>
      <c r="G43" s="20">
        <v>0</v>
      </c>
      <c r="H43" s="20">
        <v>0</v>
      </c>
      <c r="I43" s="20">
        <v>391</v>
      </c>
      <c r="J43" s="20">
        <v>2</v>
      </c>
      <c r="K43" s="20">
        <v>21</v>
      </c>
      <c r="L43" s="20">
        <v>11</v>
      </c>
      <c r="M43" s="20">
        <v>1</v>
      </c>
      <c r="N43" s="20">
        <v>21</v>
      </c>
      <c r="O43" s="20">
        <v>9</v>
      </c>
      <c r="P43" s="20">
        <v>12</v>
      </c>
      <c r="Q43" s="20">
        <v>432383</v>
      </c>
      <c r="R43" s="20">
        <v>213130</v>
      </c>
      <c r="S43" s="46">
        <f t="shared" si="5"/>
        <v>9.8523762497600504</v>
      </c>
      <c r="T43" s="46">
        <f t="shared" si="6"/>
        <v>19.987800872706796</v>
      </c>
      <c r="U43" s="46">
        <f t="shared" si="7"/>
        <v>16.797259888331066</v>
      </c>
      <c r="V43" s="47">
        <f t="shared" si="8"/>
        <v>4.9295774647887321E-2</v>
      </c>
      <c r="W43" s="47">
        <f t="shared" si="9"/>
        <v>5.8659217877094973E-2</v>
      </c>
      <c r="X43" s="48">
        <f>'Órdenes y Medidas'!C46/'Denuncias-Renuncias'!F43</f>
        <v>0.15258215962441316</v>
      </c>
      <c r="Y43" s="48">
        <f>'Órdenes y Medidas'!C46/'Denuncias-Renuncias'!C43</f>
        <v>0.18156424581005587</v>
      </c>
    </row>
    <row r="44" spans="2:25" ht="20.100000000000001" customHeight="1" thickBot="1" x14ac:dyDescent="0.25">
      <c r="B44" s="4" t="s">
        <v>251</v>
      </c>
      <c r="C44" s="20">
        <v>745</v>
      </c>
      <c r="D44" s="20">
        <v>414</v>
      </c>
      <c r="E44" s="20">
        <v>331</v>
      </c>
      <c r="F44" s="20">
        <v>792</v>
      </c>
      <c r="G44" s="20">
        <v>7</v>
      </c>
      <c r="H44" s="20">
        <v>0</v>
      </c>
      <c r="I44" s="20">
        <v>593</v>
      </c>
      <c r="J44" s="20">
        <v>32</v>
      </c>
      <c r="K44" s="20">
        <v>64</v>
      </c>
      <c r="L44" s="20">
        <v>89</v>
      </c>
      <c r="M44" s="20">
        <v>7</v>
      </c>
      <c r="N44" s="20">
        <v>140</v>
      </c>
      <c r="O44" s="20">
        <v>92</v>
      </c>
      <c r="P44" s="20">
        <v>48</v>
      </c>
      <c r="Q44" s="20">
        <v>795482</v>
      </c>
      <c r="R44" s="20">
        <v>399023</v>
      </c>
      <c r="S44" s="46">
        <f t="shared" si="5"/>
        <v>9.9562277964806256</v>
      </c>
      <c r="T44" s="46">
        <f t="shared" si="6"/>
        <v>19.848479912185514</v>
      </c>
      <c r="U44" s="46">
        <f t="shared" si="7"/>
        <v>18.670602947699756</v>
      </c>
      <c r="V44" s="47">
        <f t="shared" si="8"/>
        <v>0.17676767676767677</v>
      </c>
      <c r="W44" s="47">
        <f t="shared" si="9"/>
        <v>0.18791946308724833</v>
      </c>
      <c r="X44" s="48">
        <f>'Órdenes y Medidas'!C47/'Denuncias-Renuncias'!F44</f>
        <v>0.2058080808080808</v>
      </c>
      <c r="Y44" s="48">
        <f>'Órdenes y Medidas'!C47/'Denuncias-Renuncias'!C44</f>
        <v>0.21879194630872484</v>
      </c>
    </row>
    <row r="45" spans="2:25" ht="20.100000000000001" customHeight="1" thickBot="1" x14ac:dyDescent="0.25">
      <c r="B45" s="4" t="s">
        <v>252</v>
      </c>
      <c r="C45" s="20">
        <v>2126</v>
      </c>
      <c r="D45" s="20">
        <v>1340</v>
      </c>
      <c r="E45" s="20">
        <v>786</v>
      </c>
      <c r="F45" s="20">
        <v>2280</v>
      </c>
      <c r="G45" s="20">
        <v>21</v>
      </c>
      <c r="H45" s="20">
        <v>8</v>
      </c>
      <c r="I45" s="20">
        <v>1486</v>
      </c>
      <c r="J45" s="20">
        <v>7</v>
      </c>
      <c r="K45" s="20">
        <v>343</v>
      </c>
      <c r="L45" s="20">
        <v>394</v>
      </c>
      <c r="M45" s="20">
        <v>21</v>
      </c>
      <c r="N45" s="20">
        <v>264</v>
      </c>
      <c r="O45" s="20">
        <v>128</v>
      </c>
      <c r="P45" s="20">
        <v>136</v>
      </c>
      <c r="Q45" s="20">
        <v>1835916</v>
      </c>
      <c r="R45" s="20">
        <v>926240</v>
      </c>
      <c r="S45" s="46">
        <f t="shared" si="5"/>
        <v>12.418868837136339</v>
      </c>
      <c r="T45" s="46">
        <f t="shared" si="6"/>
        <v>24.615650371394025</v>
      </c>
      <c r="U45" s="46">
        <f t="shared" si="7"/>
        <v>22.953014337536708</v>
      </c>
      <c r="V45" s="47">
        <f t="shared" si="8"/>
        <v>0.11578947368421053</v>
      </c>
      <c r="W45" s="47">
        <f t="shared" si="9"/>
        <v>0.12417685794920037</v>
      </c>
      <c r="X45" s="48">
        <f>'Órdenes y Medidas'!C48/'Denuncias-Renuncias'!F45</f>
        <v>0.22061403508771929</v>
      </c>
      <c r="Y45" s="48">
        <f>'Órdenes y Medidas'!C48/'Denuncias-Renuncias'!C45</f>
        <v>0.23659454374412042</v>
      </c>
    </row>
    <row r="46" spans="2:25" ht="20.100000000000001" customHeight="1" thickBot="1" x14ac:dyDescent="0.25">
      <c r="B46" s="4" t="s">
        <v>253</v>
      </c>
      <c r="C46" s="20">
        <v>408</v>
      </c>
      <c r="D46" s="20">
        <v>247</v>
      </c>
      <c r="E46" s="20">
        <v>161</v>
      </c>
      <c r="F46" s="20">
        <v>467</v>
      </c>
      <c r="G46" s="20">
        <v>0</v>
      </c>
      <c r="H46" s="20">
        <v>0</v>
      </c>
      <c r="I46" s="20">
        <v>389</v>
      </c>
      <c r="J46" s="20">
        <v>5</v>
      </c>
      <c r="K46" s="20">
        <v>42</v>
      </c>
      <c r="L46" s="20">
        <v>25</v>
      </c>
      <c r="M46" s="20">
        <v>6</v>
      </c>
      <c r="N46" s="20">
        <v>50</v>
      </c>
      <c r="O46" s="20">
        <v>32</v>
      </c>
      <c r="P46" s="20">
        <v>18</v>
      </c>
      <c r="Q46" s="20">
        <v>576876</v>
      </c>
      <c r="R46" s="20">
        <v>290511</v>
      </c>
      <c r="S46" s="46">
        <f t="shared" si="5"/>
        <v>8.095327245369889</v>
      </c>
      <c r="T46" s="46">
        <f t="shared" si="6"/>
        <v>16.075122800857798</v>
      </c>
      <c r="U46" s="46">
        <f t="shared" si="7"/>
        <v>14.044218635438934</v>
      </c>
      <c r="V46" s="47">
        <f t="shared" si="8"/>
        <v>0.10706638115631692</v>
      </c>
      <c r="W46" s="47">
        <f t="shared" si="9"/>
        <v>0.12254901960784313</v>
      </c>
      <c r="X46" s="48">
        <f>'Órdenes y Medidas'!C49/'Denuncias-Renuncias'!F46</f>
        <v>0.27194860813704497</v>
      </c>
      <c r="Y46" s="48">
        <f>'Órdenes y Medidas'!C49/'Denuncias-Renuncias'!C46</f>
        <v>0.31127450980392157</v>
      </c>
    </row>
    <row r="47" spans="2:25" ht="20.100000000000001" customHeight="1" thickBot="1" x14ac:dyDescent="0.25">
      <c r="B47" s="4" t="s">
        <v>254</v>
      </c>
      <c r="C47" s="20">
        <v>2972</v>
      </c>
      <c r="D47" s="20">
        <v>1870</v>
      </c>
      <c r="E47" s="20">
        <v>1102</v>
      </c>
      <c r="F47" s="20">
        <v>3321</v>
      </c>
      <c r="G47" s="20">
        <v>171</v>
      </c>
      <c r="H47" s="20">
        <v>1</v>
      </c>
      <c r="I47" s="20">
        <v>1872</v>
      </c>
      <c r="J47" s="20">
        <v>32</v>
      </c>
      <c r="K47" s="20">
        <v>545</v>
      </c>
      <c r="L47" s="20">
        <v>567</v>
      </c>
      <c r="M47" s="20">
        <v>133</v>
      </c>
      <c r="N47" s="20">
        <v>397</v>
      </c>
      <c r="O47" s="20">
        <v>238</v>
      </c>
      <c r="P47" s="20">
        <v>159</v>
      </c>
      <c r="Q47" s="20">
        <v>2546451</v>
      </c>
      <c r="R47" s="20">
        <v>1298296</v>
      </c>
      <c r="S47" s="46">
        <f t="shared" si="5"/>
        <v>13.041680362198212</v>
      </c>
      <c r="T47" s="46">
        <f t="shared" si="6"/>
        <v>25.579682907441757</v>
      </c>
      <c r="U47" s="46">
        <f t="shared" si="7"/>
        <v>22.89154399304935</v>
      </c>
      <c r="V47" s="47">
        <f t="shared" si="8"/>
        <v>0.11954230653417645</v>
      </c>
      <c r="W47" s="47">
        <f t="shared" si="9"/>
        <v>0.1335800807537012</v>
      </c>
      <c r="X47" s="48">
        <f>'Órdenes y Medidas'!C50/'Denuncias-Renuncias'!F47</f>
        <v>0.21650105389942789</v>
      </c>
      <c r="Y47" s="48">
        <f>'Órdenes y Medidas'!C50/'Denuncias-Renuncias'!C47</f>
        <v>0.24192462987886945</v>
      </c>
    </row>
    <row r="48" spans="2:25" ht="20.100000000000001" customHeight="1" thickBot="1" x14ac:dyDescent="0.25">
      <c r="B48" s="4" t="s">
        <v>255</v>
      </c>
      <c r="C48" s="20">
        <v>352</v>
      </c>
      <c r="D48" s="20">
        <v>301</v>
      </c>
      <c r="E48" s="20">
        <v>51</v>
      </c>
      <c r="F48" s="20">
        <v>406</v>
      </c>
      <c r="G48" s="20">
        <v>4</v>
      </c>
      <c r="H48" s="20">
        <v>0</v>
      </c>
      <c r="I48" s="20">
        <v>266</v>
      </c>
      <c r="J48" s="20">
        <v>2</v>
      </c>
      <c r="K48" s="20">
        <v>55</v>
      </c>
      <c r="L48" s="20">
        <v>21</v>
      </c>
      <c r="M48" s="20">
        <v>58</v>
      </c>
      <c r="N48" s="20">
        <v>30</v>
      </c>
      <c r="O48" s="20">
        <v>23</v>
      </c>
      <c r="P48" s="20">
        <v>7</v>
      </c>
      <c r="Q48" s="20">
        <v>676244</v>
      </c>
      <c r="R48" s="20">
        <v>341654</v>
      </c>
      <c r="S48" s="46">
        <f t="shared" si="5"/>
        <v>6.0037501256942756</v>
      </c>
      <c r="T48" s="46">
        <f t="shared" si="6"/>
        <v>11.883367383376164</v>
      </c>
      <c r="U48" s="46">
        <f t="shared" si="7"/>
        <v>10.302820982631552</v>
      </c>
      <c r="V48" s="47">
        <f t="shared" si="8"/>
        <v>7.3891625615763554E-2</v>
      </c>
      <c r="W48" s="47">
        <f t="shared" si="9"/>
        <v>8.5227272727272721E-2</v>
      </c>
      <c r="X48" s="48">
        <f>'Órdenes y Medidas'!C51/'Denuncias-Renuncias'!F48</f>
        <v>0.33743842364532017</v>
      </c>
      <c r="Y48" s="48">
        <f>'Órdenes y Medidas'!C51/'Denuncias-Renuncias'!C48</f>
        <v>0.38920454545454547</v>
      </c>
    </row>
    <row r="49" spans="2:25" ht="20.100000000000001" customHeight="1" thickBot="1" x14ac:dyDescent="0.25">
      <c r="B49" s="4" t="s">
        <v>256</v>
      </c>
      <c r="C49" s="20">
        <v>177</v>
      </c>
      <c r="D49" s="20">
        <v>162</v>
      </c>
      <c r="E49" s="20">
        <v>15</v>
      </c>
      <c r="F49" s="20">
        <v>188</v>
      </c>
      <c r="G49" s="20">
        <v>4</v>
      </c>
      <c r="H49" s="20">
        <v>0</v>
      </c>
      <c r="I49" s="20">
        <v>164</v>
      </c>
      <c r="J49" s="20">
        <v>2</v>
      </c>
      <c r="K49" s="20">
        <v>4</v>
      </c>
      <c r="L49" s="20">
        <v>4</v>
      </c>
      <c r="M49" s="20">
        <v>10</v>
      </c>
      <c r="N49" s="20">
        <v>1</v>
      </c>
      <c r="O49" s="20">
        <v>1</v>
      </c>
      <c r="P49" s="20">
        <v>0</v>
      </c>
      <c r="Q49" s="20">
        <v>395815</v>
      </c>
      <c r="R49" s="20">
        <v>199498</v>
      </c>
      <c r="S49" s="46">
        <f t="shared" si="5"/>
        <v>4.7496936700226113</v>
      </c>
      <c r="T49" s="46">
        <f t="shared" si="6"/>
        <v>9.4236533699585969</v>
      </c>
      <c r="U49" s="46">
        <f t="shared" si="7"/>
        <v>8.8722693961844232</v>
      </c>
      <c r="V49" s="47">
        <f t="shared" si="8"/>
        <v>5.3191489361702126E-3</v>
      </c>
      <c r="W49" s="47">
        <f t="shared" si="9"/>
        <v>5.6497175141242938E-3</v>
      </c>
      <c r="X49" s="48">
        <f>'Órdenes y Medidas'!C52/'Denuncias-Renuncias'!F49</f>
        <v>0.26595744680851063</v>
      </c>
      <c r="Y49" s="48">
        <f>'Órdenes y Medidas'!C52/'Denuncias-Renuncias'!C49</f>
        <v>0.2824858757062147</v>
      </c>
    </row>
    <row r="50" spans="2:25" ht="20.100000000000001" customHeight="1" thickBot="1" x14ac:dyDescent="0.25">
      <c r="B50" s="4" t="s">
        <v>257</v>
      </c>
      <c r="C50" s="20">
        <v>443</v>
      </c>
      <c r="D50" s="20">
        <v>355</v>
      </c>
      <c r="E50" s="20">
        <v>88</v>
      </c>
      <c r="F50" s="20">
        <v>714</v>
      </c>
      <c r="G50" s="20">
        <v>22</v>
      </c>
      <c r="H50" s="20">
        <v>0</v>
      </c>
      <c r="I50" s="20">
        <v>556</v>
      </c>
      <c r="J50" s="20">
        <v>17</v>
      </c>
      <c r="K50" s="20">
        <v>17</v>
      </c>
      <c r="L50" s="20">
        <v>101</v>
      </c>
      <c r="M50" s="20">
        <v>1</v>
      </c>
      <c r="N50" s="20">
        <v>26</v>
      </c>
      <c r="O50" s="20">
        <v>20</v>
      </c>
      <c r="P50" s="20">
        <v>6</v>
      </c>
      <c r="Q50" s="20">
        <v>1119091</v>
      </c>
      <c r="R50" s="20">
        <v>582575</v>
      </c>
      <c r="S50" s="46">
        <f t="shared" si="5"/>
        <v>6.380178198198359</v>
      </c>
      <c r="T50" s="46">
        <f t="shared" si="6"/>
        <v>12.255932712526285</v>
      </c>
      <c r="U50" s="46">
        <f t="shared" si="7"/>
        <v>7.6041711367635063</v>
      </c>
      <c r="V50" s="47">
        <f t="shared" si="8"/>
        <v>3.6414565826330535E-2</v>
      </c>
      <c r="W50" s="47">
        <f t="shared" si="9"/>
        <v>5.8690744920993229E-2</v>
      </c>
      <c r="X50" s="48">
        <f>'Órdenes y Medidas'!C53/'Denuncias-Renuncias'!F50</f>
        <v>0.28151260504201681</v>
      </c>
      <c r="Y50" s="48">
        <f>'Órdenes y Medidas'!C53/'Denuncias-Renuncias'!C50</f>
        <v>0.45372460496613998</v>
      </c>
    </row>
    <row r="51" spans="2:25" ht="20.100000000000001" customHeight="1" thickBot="1" x14ac:dyDescent="0.25">
      <c r="B51" s="4" t="s">
        <v>258</v>
      </c>
      <c r="C51" s="20">
        <v>184</v>
      </c>
      <c r="D51" s="20">
        <v>139</v>
      </c>
      <c r="E51" s="20">
        <v>45</v>
      </c>
      <c r="F51" s="20">
        <v>195</v>
      </c>
      <c r="G51" s="20">
        <v>9</v>
      </c>
      <c r="H51" s="20">
        <v>0</v>
      </c>
      <c r="I51" s="20">
        <v>155</v>
      </c>
      <c r="J51" s="20">
        <v>1</v>
      </c>
      <c r="K51" s="20">
        <v>14</v>
      </c>
      <c r="L51" s="20">
        <v>14</v>
      </c>
      <c r="M51" s="20">
        <v>2</v>
      </c>
      <c r="N51" s="20">
        <v>19</v>
      </c>
      <c r="O51" s="20">
        <v>14</v>
      </c>
      <c r="P51" s="20">
        <v>5</v>
      </c>
      <c r="Q51" s="20">
        <v>331232</v>
      </c>
      <c r="R51" s="20">
        <v>170625</v>
      </c>
      <c r="S51" s="46">
        <f t="shared" si="5"/>
        <v>5.8871123562940779</v>
      </c>
      <c r="T51" s="46">
        <f t="shared" si="6"/>
        <v>11.428571428571429</v>
      </c>
      <c r="U51" s="46">
        <f t="shared" si="7"/>
        <v>10.783882783882783</v>
      </c>
      <c r="V51" s="47">
        <f t="shared" si="8"/>
        <v>9.7435897435897437E-2</v>
      </c>
      <c r="W51" s="47">
        <f t="shared" si="9"/>
        <v>0.10326086956521739</v>
      </c>
      <c r="X51" s="48">
        <f>'Órdenes y Medidas'!C54/'Denuncias-Renuncias'!F51</f>
        <v>0.26666666666666666</v>
      </c>
      <c r="Y51" s="48">
        <f>'Órdenes y Medidas'!C54/'Denuncias-Renuncias'!C51</f>
        <v>0.28260869565217389</v>
      </c>
    </row>
    <row r="52" spans="2:25" ht="20.100000000000001" customHeight="1" thickBot="1" x14ac:dyDescent="0.25">
      <c r="B52" s="4" t="s">
        <v>259</v>
      </c>
      <c r="C52" s="20">
        <v>213</v>
      </c>
      <c r="D52" s="20">
        <v>166</v>
      </c>
      <c r="E52" s="20">
        <v>47</v>
      </c>
      <c r="F52" s="20">
        <v>213</v>
      </c>
      <c r="G52" s="20">
        <v>7</v>
      </c>
      <c r="H52" s="20">
        <v>0</v>
      </c>
      <c r="I52" s="20">
        <v>156</v>
      </c>
      <c r="J52" s="20">
        <v>1</v>
      </c>
      <c r="K52" s="20">
        <v>31</v>
      </c>
      <c r="L52" s="20">
        <v>12</v>
      </c>
      <c r="M52" s="20">
        <v>6</v>
      </c>
      <c r="N52" s="20">
        <v>32</v>
      </c>
      <c r="O52" s="20">
        <v>24</v>
      </c>
      <c r="P52" s="20">
        <v>8</v>
      </c>
      <c r="Q52" s="20">
        <v>309112</v>
      </c>
      <c r="R52" s="20">
        <v>160780</v>
      </c>
      <c r="S52" s="46">
        <f t="shared" si="5"/>
        <v>6.8907062812184581</v>
      </c>
      <c r="T52" s="46">
        <f t="shared" si="6"/>
        <v>13.247916407513372</v>
      </c>
      <c r="U52" s="46">
        <f t="shared" si="7"/>
        <v>13.247916407513372</v>
      </c>
      <c r="V52" s="47">
        <f t="shared" si="8"/>
        <v>0.15023474178403756</v>
      </c>
      <c r="W52" s="47">
        <f t="shared" si="9"/>
        <v>0.15023474178403756</v>
      </c>
      <c r="X52" s="48">
        <f>'Órdenes y Medidas'!C55/'Denuncias-Renuncias'!F52</f>
        <v>0.54929577464788737</v>
      </c>
      <c r="Y52" s="48">
        <f>'Órdenes y Medidas'!C55/'Denuncias-Renuncias'!C52</f>
        <v>0.54929577464788737</v>
      </c>
    </row>
    <row r="53" spans="2:25" ht="20.100000000000001" customHeight="1" thickBot="1" x14ac:dyDescent="0.25">
      <c r="B53" s="4" t="s">
        <v>260</v>
      </c>
      <c r="C53" s="20">
        <v>662</v>
      </c>
      <c r="D53" s="20">
        <v>537</v>
      </c>
      <c r="E53" s="20">
        <v>125</v>
      </c>
      <c r="F53" s="20">
        <v>662</v>
      </c>
      <c r="G53" s="20">
        <v>58</v>
      </c>
      <c r="H53" s="20">
        <v>0</v>
      </c>
      <c r="I53" s="20">
        <v>443</v>
      </c>
      <c r="J53" s="20">
        <v>6</v>
      </c>
      <c r="K53" s="20">
        <v>87</v>
      </c>
      <c r="L53" s="20">
        <v>58</v>
      </c>
      <c r="M53" s="20">
        <v>10</v>
      </c>
      <c r="N53" s="20">
        <v>15</v>
      </c>
      <c r="O53" s="20">
        <v>13</v>
      </c>
      <c r="P53" s="20">
        <v>2</v>
      </c>
      <c r="Q53" s="20">
        <v>941535</v>
      </c>
      <c r="R53" s="20">
        <v>486771</v>
      </c>
      <c r="S53" s="46">
        <f t="shared" si="5"/>
        <v>7.0310716011619325</v>
      </c>
      <c r="T53" s="46">
        <f t="shared" si="6"/>
        <v>13.59982414728897</v>
      </c>
      <c r="U53" s="46">
        <f t="shared" si="7"/>
        <v>13.59982414728897</v>
      </c>
      <c r="V53" s="47">
        <f t="shared" si="8"/>
        <v>2.2658610271903322E-2</v>
      </c>
      <c r="W53" s="47">
        <f t="shared" si="9"/>
        <v>2.2658610271903322E-2</v>
      </c>
      <c r="X53" s="48">
        <f>'Órdenes y Medidas'!C56/'Denuncias-Renuncias'!F53</f>
        <v>0.23111782477341389</v>
      </c>
      <c r="Y53" s="48">
        <f>'Órdenes y Medidas'!C56/'Denuncias-Renuncias'!C53</f>
        <v>0.23111782477341389</v>
      </c>
    </row>
    <row r="54" spans="2:25" ht="20.100000000000001" customHeight="1" thickBot="1" x14ac:dyDescent="0.25">
      <c r="B54" s="4" t="s">
        <v>261</v>
      </c>
      <c r="C54" s="20">
        <v>6615</v>
      </c>
      <c r="D54" s="20">
        <v>3763</v>
      </c>
      <c r="E54" s="20">
        <v>2852</v>
      </c>
      <c r="F54" s="20">
        <v>6988</v>
      </c>
      <c r="G54" s="20">
        <v>61</v>
      </c>
      <c r="H54" s="20">
        <v>11</v>
      </c>
      <c r="I54" s="20">
        <v>4931</v>
      </c>
      <c r="J54" s="20">
        <v>47</v>
      </c>
      <c r="K54" s="20">
        <v>1284</v>
      </c>
      <c r="L54" s="20">
        <v>305</v>
      </c>
      <c r="M54" s="20">
        <v>349</v>
      </c>
      <c r="N54" s="20">
        <v>969</v>
      </c>
      <c r="O54" s="20">
        <v>527</v>
      </c>
      <c r="P54" s="20">
        <v>442</v>
      </c>
      <c r="Q54" s="20">
        <v>6576009</v>
      </c>
      <c r="R54" s="20">
        <v>3428967</v>
      </c>
      <c r="S54" s="46">
        <f t="shared" si="5"/>
        <v>10.626506137689287</v>
      </c>
      <c r="T54" s="46">
        <f t="shared" si="6"/>
        <v>20.379315403152031</v>
      </c>
      <c r="U54" s="46">
        <f t="shared" si="7"/>
        <v>19.291524240390768</v>
      </c>
      <c r="V54" s="47">
        <f t="shared" si="8"/>
        <v>0.13866628506010303</v>
      </c>
      <c r="W54" s="47">
        <f t="shared" si="9"/>
        <v>0.14648526077097507</v>
      </c>
      <c r="X54" s="48">
        <f>'Órdenes y Medidas'!C57/'Denuncias-Renuncias'!F54</f>
        <v>0.21794504865483685</v>
      </c>
      <c r="Y54" s="48">
        <f>'Órdenes y Medidas'!C57/'Denuncias-Renuncias'!C54</f>
        <v>0.23023431594860166</v>
      </c>
    </row>
    <row r="55" spans="2:25" ht="20.100000000000001" customHeight="1" thickBot="1" x14ac:dyDescent="0.25">
      <c r="B55" s="4" t="s">
        <v>262</v>
      </c>
      <c r="C55" s="20">
        <v>1693</v>
      </c>
      <c r="D55" s="20">
        <v>958</v>
      </c>
      <c r="E55" s="20">
        <v>735</v>
      </c>
      <c r="F55" s="20">
        <v>2325</v>
      </c>
      <c r="G55" s="20">
        <v>0</v>
      </c>
      <c r="H55" s="20">
        <v>0</v>
      </c>
      <c r="I55" s="20">
        <v>1341</v>
      </c>
      <c r="J55" s="20">
        <v>11</v>
      </c>
      <c r="K55" s="20">
        <v>238</v>
      </c>
      <c r="L55" s="20">
        <v>114</v>
      </c>
      <c r="M55" s="20">
        <v>621</v>
      </c>
      <c r="N55" s="20">
        <v>138</v>
      </c>
      <c r="O55" s="20">
        <v>91</v>
      </c>
      <c r="P55" s="20">
        <v>47</v>
      </c>
      <c r="Q55" s="20">
        <v>1477946</v>
      </c>
      <c r="R55" s="20">
        <v>737976</v>
      </c>
      <c r="S55" s="46">
        <f t="shared" si="5"/>
        <v>15.731291941654161</v>
      </c>
      <c r="T55" s="46">
        <f t="shared" si="6"/>
        <v>31.50508959640964</v>
      </c>
      <c r="U55" s="46">
        <f t="shared" si="7"/>
        <v>22.941125456654419</v>
      </c>
      <c r="V55" s="47">
        <f t="shared" si="8"/>
        <v>5.9354838709677421E-2</v>
      </c>
      <c r="W55" s="47">
        <f t="shared" si="9"/>
        <v>8.1512108682811571E-2</v>
      </c>
      <c r="X55" s="48">
        <f>'Órdenes y Medidas'!C58/'Denuncias-Renuncias'!F55</f>
        <v>0.18494623655913978</v>
      </c>
      <c r="Y55" s="48">
        <f>'Órdenes y Medidas'!C58/'Denuncias-Renuncias'!C55</f>
        <v>0.2539870053160071</v>
      </c>
    </row>
    <row r="56" spans="2:25" ht="20.100000000000001" customHeight="1" thickBot="1" x14ac:dyDescent="0.25">
      <c r="B56" s="4" t="s">
        <v>263</v>
      </c>
      <c r="C56" s="20">
        <v>444</v>
      </c>
      <c r="D56" s="20">
        <v>284</v>
      </c>
      <c r="E56" s="20">
        <v>160</v>
      </c>
      <c r="F56" s="20">
        <v>461</v>
      </c>
      <c r="G56" s="20">
        <v>3</v>
      </c>
      <c r="H56" s="20">
        <v>0</v>
      </c>
      <c r="I56" s="20">
        <v>333</v>
      </c>
      <c r="J56" s="20">
        <v>2</v>
      </c>
      <c r="K56" s="20">
        <v>66</v>
      </c>
      <c r="L56" s="20">
        <v>54</v>
      </c>
      <c r="M56" s="20">
        <v>3</v>
      </c>
      <c r="N56" s="20">
        <v>27</v>
      </c>
      <c r="O56" s="20">
        <v>15</v>
      </c>
      <c r="P56" s="20">
        <v>12</v>
      </c>
      <c r="Q56" s="20">
        <v>647219</v>
      </c>
      <c r="R56" s="20">
        <v>326922</v>
      </c>
      <c r="S56" s="46">
        <f t="shared" si="5"/>
        <v>7.1227822421776859</v>
      </c>
      <c r="T56" s="46">
        <f t="shared" si="6"/>
        <v>14.101222921675507</v>
      </c>
      <c r="U56" s="46">
        <f t="shared" si="7"/>
        <v>13.581221208728689</v>
      </c>
      <c r="V56" s="47">
        <f t="shared" si="8"/>
        <v>5.8568329718004339E-2</v>
      </c>
      <c r="W56" s="47">
        <f t="shared" si="9"/>
        <v>6.0810810810810814E-2</v>
      </c>
      <c r="X56" s="48">
        <f>'Órdenes y Medidas'!C59/'Denuncias-Renuncias'!F56</f>
        <v>0.19522776572668113</v>
      </c>
      <c r="Y56" s="48">
        <f>'Órdenes y Medidas'!C59/'Denuncias-Renuncias'!C56</f>
        <v>0.20270270270270271</v>
      </c>
    </row>
    <row r="57" spans="2:25" ht="20.100000000000001" customHeight="1" thickBot="1" x14ac:dyDescent="0.25">
      <c r="B57" s="4" t="s">
        <v>264</v>
      </c>
      <c r="C57" s="20">
        <v>223</v>
      </c>
      <c r="D57" s="20">
        <v>133</v>
      </c>
      <c r="E57" s="20">
        <v>90</v>
      </c>
      <c r="F57" s="20">
        <v>225</v>
      </c>
      <c r="G57" s="20">
        <v>4</v>
      </c>
      <c r="H57" s="20">
        <v>0</v>
      </c>
      <c r="I57" s="20">
        <v>135</v>
      </c>
      <c r="J57" s="20">
        <v>1</v>
      </c>
      <c r="K57" s="20">
        <v>77</v>
      </c>
      <c r="L57" s="20">
        <v>6</v>
      </c>
      <c r="M57" s="20">
        <v>2</v>
      </c>
      <c r="N57" s="20">
        <v>15</v>
      </c>
      <c r="O57" s="20">
        <v>9</v>
      </c>
      <c r="P57" s="20">
        <v>6</v>
      </c>
      <c r="Q57" s="20">
        <v>328741</v>
      </c>
      <c r="R57" s="20">
        <v>166636</v>
      </c>
      <c r="S57" s="46">
        <f t="shared" si="5"/>
        <v>6.8442938361810661</v>
      </c>
      <c r="T57" s="46">
        <f t="shared" si="6"/>
        <v>13.502484457140113</v>
      </c>
      <c r="U57" s="46">
        <f t="shared" si="7"/>
        <v>13.382462373076645</v>
      </c>
      <c r="V57" s="47">
        <f t="shared" si="8"/>
        <v>6.6666666666666666E-2</v>
      </c>
      <c r="W57" s="47">
        <f t="shared" si="9"/>
        <v>6.726457399103139E-2</v>
      </c>
      <c r="X57" s="48">
        <f>'Órdenes y Medidas'!C60/'Denuncias-Renuncias'!F57</f>
        <v>0.18222222222222223</v>
      </c>
      <c r="Y57" s="48">
        <f>'Órdenes y Medidas'!C60/'Denuncias-Renuncias'!C57</f>
        <v>0.18385650224215247</v>
      </c>
    </row>
    <row r="58" spans="2:25" ht="20.100000000000001" customHeight="1" thickBot="1" x14ac:dyDescent="0.25">
      <c r="B58" s="4" t="s">
        <v>265</v>
      </c>
      <c r="C58" s="20">
        <v>398</v>
      </c>
      <c r="D58" s="20">
        <v>262</v>
      </c>
      <c r="E58" s="20">
        <v>136</v>
      </c>
      <c r="F58" s="20">
        <v>377</v>
      </c>
      <c r="G58" s="20">
        <v>38</v>
      </c>
      <c r="H58" s="20">
        <v>3</v>
      </c>
      <c r="I58" s="20">
        <v>174</v>
      </c>
      <c r="J58" s="20">
        <v>3</v>
      </c>
      <c r="K58" s="20">
        <v>121</v>
      </c>
      <c r="L58" s="20">
        <v>12</v>
      </c>
      <c r="M58" s="20">
        <v>26</v>
      </c>
      <c r="N58" s="20">
        <v>28</v>
      </c>
      <c r="O58" s="20">
        <v>15</v>
      </c>
      <c r="P58" s="20">
        <v>13</v>
      </c>
      <c r="Q58" s="20">
        <v>720347</v>
      </c>
      <c r="R58" s="20">
        <v>368774</v>
      </c>
      <c r="S58" s="46">
        <f t="shared" si="5"/>
        <v>5.2335888120586329</v>
      </c>
      <c r="T58" s="46">
        <f t="shared" si="6"/>
        <v>10.223063448073887</v>
      </c>
      <c r="U58" s="46">
        <f t="shared" si="7"/>
        <v>10.792517910698693</v>
      </c>
      <c r="V58" s="47">
        <f t="shared" si="8"/>
        <v>7.4270557029177717E-2</v>
      </c>
      <c r="W58" s="47">
        <f t="shared" si="9"/>
        <v>7.0351758793969849E-2</v>
      </c>
      <c r="X58" s="48">
        <f>'Órdenes y Medidas'!C61/'Denuncias-Renuncias'!F58</f>
        <v>0.19628647214854111</v>
      </c>
      <c r="Y58" s="48">
        <f>'Órdenes y Medidas'!C61/'Denuncias-Renuncias'!C58</f>
        <v>0.18592964824120603</v>
      </c>
    </row>
    <row r="59" spans="2:25" ht="20.100000000000001" customHeight="1" thickBot="1" x14ac:dyDescent="0.25">
      <c r="B59" s="4" t="s">
        <v>266</v>
      </c>
      <c r="C59" s="20">
        <v>861</v>
      </c>
      <c r="D59" s="20">
        <v>573</v>
      </c>
      <c r="E59" s="20">
        <v>288</v>
      </c>
      <c r="F59" s="20">
        <v>830</v>
      </c>
      <c r="G59" s="20">
        <v>22</v>
      </c>
      <c r="H59" s="20">
        <v>0</v>
      </c>
      <c r="I59" s="20">
        <v>578</v>
      </c>
      <c r="J59" s="20">
        <v>5</v>
      </c>
      <c r="K59" s="20">
        <v>164</v>
      </c>
      <c r="L59" s="20">
        <v>40</v>
      </c>
      <c r="M59" s="20">
        <v>21</v>
      </c>
      <c r="N59" s="20">
        <v>142</v>
      </c>
      <c r="O59" s="20">
        <v>69</v>
      </c>
      <c r="P59" s="20">
        <v>73</v>
      </c>
      <c r="Q59" s="20">
        <v>1149569</v>
      </c>
      <c r="R59" s="20">
        <v>594693</v>
      </c>
      <c r="S59" s="46">
        <f t="shared" si="5"/>
        <v>7.2200972712381768</v>
      </c>
      <c r="T59" s="46">
        <f t="shared" si="6"/>
        <v>13.956781061825177</v>
      </c>
      <c r="U59" s="46">
        <f t="shared" si="7"/>
        <v>14.478058426784912</v>
      </c>
      <c r="V59" s="47">
        <f t="shared" si="8"/>
        <v>0.1710843373493976</v>
      </c>
      <c r="W59" s="47">
        <f t="shared" si="9"/>
        <v>0.16492450638792103</v>
      </c>
      <c r="X59" s="48">
        <f>'Órdenes y Medidas'!C62/'Denuncias-Renuncias'!F59</f>
        <v>7.9518072289156624E-2</v>
      </c>
      <c r="Y59" s="48">
        <f>'Órdenes y Medidas'!C62/'Denuncias-Renuncias'!C59</f>
        <v>7.6655052264808357E-2</v>
      </c>
    </row>
    <row r="60" spans="2:25" ht="20.100000000000001" customHeight="1" thickBot="1" x14ac:dyDescent="0.25">
      <c r="B60" s="4" t="s">
        <v>267</v>
      </c>
      <c r="C60" s="31">
        <v>243</v>
      </c>
      <c r="D60" s="31">
        <v>159</v>
      </c>
      <c r="E60" s="31">
        <v>84</v>
      </c>
      <c r="F60" s="31">
        <v>245</v>
      </c>
      <c r="G60" s="31">
        <v>0</v>
      </c>
      <c r="H60" s="31">
        <v>0</v>
      </c>
      <c r="I60" s="31">
        <v>213</v>
      </c>
      <c r="J60" s="31">
        <v>3</v>
      </c>
      <c r="K60" s="31">
        <v>25</v>
      </c>
      <c r="L60" s="31">
        <v>4</v>
      </c>
      <c r="M60" s="31">
        <v>0</v>
      </c>
      <c r="N60" s="31">
        <v>30</v>
      </c>
      <c r="O60" s="31">
        <v>16</v>
      </c>
      <c r="P60" s="31">
        <v>14</v>
      </c>
      <c r="Q60" s="31">
        <v>315371</v>
      </c>
      <c r="R60" s="31">
        <v>159758</v>
      </c>
      <c r="S60" s="49">
        <f t="shared" si="5"/>
        <v>7.7686280602845539</v>
      </c>
      <c r="T60" s="49">
        <f t="shared" si="6"/>
        <v>15.335695239049063</v>
      </c>
      <c r="U60" s="49">
        <f t="shared" si="7"/>
        <v>15.210505890158865</v>
      </c>
      <c r="V60" s="50">
        <f t="shared" si="8"/>
        <v>0.12244897959183673</v>
      </c>
      <c r="W60" s="50">
        <f t="shared" si="9"/>
        <v>0.12345679012345678</v>
      </c>
      <c r="X60" s="51">
        <f>'Órdenes y Medidas'!C63/'Denuncias-Renuncias'!F60</f>
        <v>0.36734693877551022</v>
      </c>
      <c r="Y60" s="51">
        <f>'Órdenes y Medidas'!C63/'Denuncias-Renuncias'!C60</f>
        <v>0.37037037037037035</v>
      </c>
    </row>
    <row r="61" spans="2:25" ht="20.100000000000001" customHeight="1" thickBot="1" x14ac:dyDescent="0.25">
      <c r="B61" s="7" t="s">
        <v>22</v>
      </c>
      <c r="C61" s="52">
        <v>40718</v>
      </c>
      <c r="D61" s="52">
        <v>27648</v>
      </c>
      <c r="E61" s="52">
        <v>13070</v>
      </c>
      <c r="F61" s="52">
        <v>43560</v>
      </c>
      <c r="G61" s="52">
        <v>1232</v>
      </c>
      <c r="H61" s="52">
        <v>79</v>
      </c>
      <c r="I61" s="52">
        <v>29502</v>
      </c>
      <c r="J61" s="52">
        <v>549</v>
      </c>
      <c r="K61" s="52">
        <v>6061</v>
      </c>
      <c r="L61" s="52">
        <v>4145</v>
      </c>
      <c r="M61" s="52">
        <v>1992</v>
      </c>
      <c r="N61" s="52">
        <v>4453</v>
      </c>
      <c r="O61" s="52">
        <v>2722</v>
      </c>
      <c r="P61" s="52">
        <v>1731</v>
      </c>
      <c r="Q61" s="52">
        <f t="shared" ref="Q61:R61" si="10">SUM(Q11:Q60)</f>
        <v>46698569</v>
      </c>
      <c r="R61" s="52">
        <f t="shared" si="10"/>
        <v>23813238</v>
      </c>
      <c r="S61" s="53">
        <f>+(F61/Q61)*10000</f>
        <v>9.3279089558397388</v>
      </c>
      <c r="T61" s="53">
        <f>+(F61/R61)*10000</f>
        <v>18.292346467120513</v>
      </c>
      <c r="U61" s="53">
        <f>+(C61/R61)*10000</f>
        <v>17.098892641143554</v>
      </c>
      <c r="V61" s="54">
        <f>+N61/F61</f>
        <v>0.10222681359044995</v>
      </c>
      <c r="W61" s="54">
        <f>N61/C61</f>
        <v>0.10936195294464365</v>
      </c>
      <c r="X61" s="54">
        <f>'Órdenes y Medidas'!C64/'Denuncias-Renuncias'!F61</f>
        <v>0.23546831955922864</v>
      </c>
      <c r="Y61" s="54">
        <f>'Órdenes y Medidas'!C64/'Denuncias-Renuncias'!C61</f>
        <v>0.2519033351343386</v>
      </c>
    </row>
    <row r="62" spans="2:25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</sheetData>
  <mergeCells count="19">
    <mergeCell ref="R9:R10"/>
    <mergeCell ref="C9:C10"/>
    <mergeCell ref="D9:D10"/>
    <mergeCell ref="E9:E10"/>
    <mergeCell ref="F9:F10"/>
    <mergeCell ref="G9:G10"/>
    <mergeCell ref="H9:H10"/>
    <mergeCell ref="I9:K9"/>
    <mergeCell ref="L9:L10"/>
    <mergeCell ref="M9:M10"/>
    <mergeCell ref="N9:P9"/>
    <mergeCell ref="Q9:Q10"/>
    <mergeCell ref="Y9:Y10"/>
    <mergeCell ref="S9:S10"/>
    <mergeCell ref="T9:T10"/>
    <mergeCell ref="U9:U10"/>
    <mergeCell ref="V9:V10"/>
    <mergeCell ref="W9:W10"/>
    <mergeCell ref="X9:X1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99" t="s">
        <v>171</v>
      </c>
      <c r="D9" s="99" t="s">
        <v>148</v>
      </c>
      <c r="E9" s="101" t="s">
        <v>149</v>
      </c>
      <c r="F9" s="102"/>
      <c r="G9" s="103"/>
      <c r="H9" s="103" t="s">
        <v>170</v>
      </c>
      <c r="I9" s="99" t="s">
        <v>151</v>
      </c>
    </row>
    <row r="10" spans="2:9" ht="83.25" customHeight="1" thickBot="1" x14ac:dyDescent="0.25">
      <c r="B10" s="10"/>
      <c r="C10" s="100"/>
      <c r="D10" s="100"/>
      <c r="E10" s="55" t="s">
        <v>164</v>
      </c>
      <c r="F10" s="56" t="s">
        <v>165</v>
      </c>
      <c r="G10" s="57" t="s">
        <v>166</v>
      </c>
      <c r="H10" s="104"/>
      <c r="I10" s="100"/>
    </row>
    <row r="11" spans="2:9" ht="20.100000000000001" customHeight="1" thickBot="1" x14ac:dyDescent="0.25">
      <c r="B11" s="3" t="s">
        <v>218</v>
      </c>
      <c r="C11" s="60">
        <f>+IF('Denuncias-Renuncias'!$F11=0,"-",IF('Denuncias-Renuncias'!G11=0,"-",('Denuncias-Renuncias'!G11/'Denuncias-Renuncias'!$F11)))</f>
        <v>0.15215553677092139</v>
      </c>
      <c r="D11" s="60">
        <f>+IF('Denuncias-Renuncias'!$F11=0,"-",IF('Denuncias-Renuncias'!H11=0,"-",('Denuncias-Renuncias'!H11/'Denuncias-Renuncias'!$F11)))</f>
        <v>5.0718512256973797E-3</v>
      </c>
      <c r="E11" s="60">
        <f>+IF('Denuncias-Renuncias'!$F11=0,"-",IF('Denuncias-Renuncias'!I11=0,"-",('Denuncias-Renuncias'!I11/'Denuncias-Renuncias'!$F11)))</f>
        <v>0.47337278106508873</v>
      </c>
      <c r="F11" s="60">
        <f>+IF('Denuncias-Renuncias'!$F11=0,"-",IF('Denuncias-Renuncias'!J11=0,"-",('Denuncias-Renuncias'!J11/'Denuncias-Renuncias'!$F11)))</f>
        <v>1.6906170752324597E-3</v>
      </c>
      <c r="G11" s="60">
        <f>+IF('Denuncias-Renuncias'!$F11=0,"-",IF('Denuncias-Renuncias'!K11=0,"-",('Denuncias-Renuncias'!K11/'Denuncias-Renuncias'!$F11)))</f>
        <v>6.0016906170752324E-2</v>
      </c>
      <c r="H11" s="60">
        <f>+IF('Denuncias-Renuncias'!$F11=0,"-",IF('Denuncias-Renuncias'!L11=0,"-",('Denuncias-Renuncias'!L11/'Denuncias-Renuncias'!$F11)))</f>
        <v>8.8757396449704137E-2</v>
      </c>
      <c r="I11" s="60">
        <f>+IF('Denuncias-Renuncias'!$F11=0,"-",IF('Denuncias-Renuncias'!M11=0,"-",('Denuncias-Renuncias'!M11/'Denuncias-Renuncias'!$F11)))</f>
        <v>0.21893491124260356</v>
      </c>
    </row>
    <row r="12" spans="2:9" ht="20.100000000000001" customHeight="1" thickBot="1" x14ac:dyDescent="0.25">
      <c r="B12" s="4" t="s">
        <v>219</v>
      </c>
      <c r="C12" s="61">
        <f>+IF('Denuncias-Renuncias'!$F12=0,"-",IF('Denuncias-Renuncias'!G12=0,"-",('Denuncias-Renuncias'!G12/'Denuncias-Renuncias'!$F12)))</f>
        <v>3.6409822184589331E-2</v>
      </c>
      <c r="D12" s="61">
        <f>+IF('Denuncias-Renuncias'!$F12=0,"-",IF('Denuncias-Renuncias'!H12=0,"-",('Denuncias-Renuncias'!H12/'Denuncias-Renuncias'!$F12)))</f>
        <v>3.3869602032176121E-3</v>
      </c>
      <c r="E12" s="61">
        <f>+IF('Denuncias-Renuncias'!$F12=0,"-",IF('Denuncias-Renuncias'!I12=0,"-",('Denuncias-Renuncias'!I12/'Denuncias-Renuncias'!$F12)))</f>
        <v>0.6731583403895004</v>
      </c>
      <c r="F12" s="61">
        <f>+IF('Denuncias-Renuncias'!$F12=0,"-",IF('Denuncias-Renuncias'!J12=0,"-",('Denuncias-Renuncias'!J12/'Denuncias-Renuncias'!$F12)))</f>
        <v>5.9271803556308214E-3</v>
      </c>
      <c r="G12" s="61">
        <f>+IF('Denuncias-Renuncias'!$F12=0,"-",IF('Denuncias-Renuncias'!K12=0,"-",('Denuncias-Renuncias'!K12/'Denuncias-Renuncias'!$F12)))</f>
        <v>5.9271803556308213E-2</v>
      </c>
      <c r="H12" s="61">
        <f>+IF('Denuncias-Renuncias'!$F12=0,"-",IF('Denuncias-Renuncias'!L12=0,"-",('Denuncias-Renuncias'!L12/'Denuncias-Renuncias'!$F12)))</f>
        <v>0.10076206604572396</v>
      </c>
      <c r="I12" s="61">
        <f>+IF('Denuncias-Renuncias'!$F12=0,"-",IF('Denuncias-Renuncias'!M12=0,"-",('Denuncias-Renuncias'!M12/'Denuncias-Renuncias'!$F12)))</f>
        <v>0.12108382726502964</v>
      </c>
    </row>
    <row r="13" spans="2:9" ht="20.100000000000001" customHeight="1" thickBot="1" x14ac:dyDescent="0.25">
      <c r="B13" s="4" t="s">
        <v>220</v>
      </c>
      <c r="C13" s="59">
        <f>+IF('Denuncias-Renuncias'!$F13=0,"-",IF('Denuncias-Renuncias'!G13=0,"-",('Denuncias-Renuncias'!G13/'Denuncias-Renuncias'!$F13)))</f>
        <v>2.1276595744680851E-3</v>
      </c>
      <c r="D13" s="61" t="str">
        <f>+IF('Denuncias-Renuncias'!$F13=0,"-",IF('Denuncias-Renuncias'!H13=0,"-",('Denuncias-Renuncias'!H13/'Denuncias-Renuncias'!$F13)))</f>
        <v>-</v>
      </c>
      <c r="E13" s="61">
        <f>+IF('Denuncias-Renuncias'!$F13=0,"-",IF('Denuncias-Renuncias'!I13=0,"-",('Denuncias-Renuncias'!I13/'Denuncias-Renuncias'!$F13)))</f>
        <v>0.82765957446808514</v>
      </c>
      <c r="F13" s="61">
        <f>+IF('Denuncias-Renuncias'!$F13=0,"-",IF('Denuncias-Renuncias'!J13=0,"-",('Denuncias-Renuncias'!J13/'Denuncias-Renuncias'!$F13)))</f>
        <v>8.5106382978723406E-3</v>
      </c>
      <c r="G13" s="61">
        <f>+IF('Denuncias-Renuncias'!$F13=0,"-",IF('Denuncias-Renuncias'!K13=0,"-",('Denuncias-Renuncias'!K13/'Denuncias-Renuncias'!$F13)))</f>
        <v>1.0638297872340425E-2</v>
      </c>
      <c r="H13" s="61">
        <f>+IF('Denuncias-Renuncias'!$F13=0,"-",IF('Denuncias-Renuncias'!L13=0,"-",('Denuncias-Renuncias'!L13/'Denuncias-Renuncias'!$F13)))</f>
        <v>0.15106382978723404</v>
      </c>
      <c r="I13" s="61" t="str">
        <f>+IF('Denuncias-Renuncias'!$F13=0,"-",IF('Denuncias-Renuncias'!M13=0,"-",('Denuncias-Renuncias'!M13/'Denuncias-Renuncias'!$F13)))</f>
        <v>-</v>
      </c>
    </row>
    <row r="14" spans="2:9" ht="20.100000000000001" customHeight="1" thickBot="1" x14ac:dyDescent="0.25">
      <c r="B14" s="4" t="s">
        <v>221</v>
      </c>
      <c r="C14" s="58">
        <f>+IF('Denuncias-Renuncias'!$F14=0,"-",IF('Denuncias-Renuncias'!G14=0,"-",('Denuncias-Renuncias'!G14/'Denuncias-Renuncias'!$F14)))</f>
        <v>1.1727078891257996E-2</v>
      </c>
      <c r="D14" s="61" t="str">
        <f>+IF('Denuncias-Renuncias'!$F14=0,"-",IF('Denuncias-Renuncias'!H14=0,"-",('Denuncias-Renuncias'!H14/'Denuncias-Renuncias'!$F14)))</f>
        <v>-</v>
      </c>
      <c r="E14" s="61">
        <f>+IF('Denuncias-Renuncias'!$F14=0,"-",IF('Denuncias-Renuncias'!I14=0,"-",('Denuncias-Renuncias'!I14/'Denuncias-Renuncias'!$F14)))</f>
        <v>0.84648187633262262</v>
      </c>
      <c r="F14" s="61">
        <f>+IF('Denuncias-Renuncias'!$F14=0,"-",IF('Denuncias-Renuncias'!J14=0,"-",('Denuncias-Renuncias'!J14/'Denuncias-Renuncias'!$F14)))</f>
        <v>1.4925373134328358E-2</v>
      </c>
      <c r="G14" s="61">
        <f>+IF('Denuncias-Renuncias'!$F14=0,"-",IF('Denuncias-Renuncias'!K14=0,"-",('Denuncias-Renuncias'!K14/'Denuncias-Renuncias'!$F14)))</f>
        <v>4.6908315565031986E-2</v>
      </c>
      <c r="H14" s="61">
        <f>+IF('Denuncias-Renuncias'!$F14=0,"-",IF('Denuncias-Renuncias'!L14=0,"-",('Denuncias-Renuncias'!L14/'Denuncias-Renuncias'!$F14)))</f>
        <v>7.3560767590618331E-2</v>
      </c>
      <c r="I14" s="61">
        <f>+IF('Denuncias-Renuncias'!$F14=0,"-",IF('Denuncias-Renuncias'!M14=0,"-",('Denuncias-Renuncias'!M14/'Denuncias-Renuncias'!$F14)))</f>
        <v>6.3965884861407248E-3</v>
      </c>
    </row>
    <row r="15" spans="2:9" ht="20.100000000000001" customHeight="1" thickBot="1" x14ac:dyDescent="0.25">
      <c r="B15" s="4" t="s">
        <v>222</v>
      </c>
      <c r="C15" s="58">
        <f>+IF('Denuncias-Renuncias'!$F15=0,"-",IF('Denuncias-Renuncias'!G15=0,"-",('Denuncias-Renuncias'!G15/'Denuncias-Renuncias'!$F15)))</f>
        <v>3.6231884057971016E-2</v>
      </c>
      <c r="D15" s="61" t="str">
        <f>+IF('Denuncias-Renuncias'!$F15=0,"-",IF('Denuncias-Renuncias'!H15=0,"-",('Denuncias-Renuncias'!H15/'Denuncias-Renuncias'!$F15)))</f>
        <v>-</v>
      </c>
      <c r="E15" s="61">
        <f>+IF('Denuncias-Renuncias'!$F15=0,"-",IF('Denuncias-Renuncias'!I15=0,"-",('Denuncias-Renuncias'!I15/'Denuncias-Renuncias'!$F15)))</f>
        <v>0.79166666666666663</v>
      </c>
      <c r="F15" s="61" t="str">
        <f>+IF('Denuncias-Renuncias'!$F15=0,"-",IF('Denuncias-Renuncias'!J15=0,"-",('Denuncias-Renuncias'!J15/'Denuncias-Renuncias'!$F15)))</f>
        <v>-</v>
      </c>
      <c r="G15" s="61">
        <f>+IF('Denuncias-Renuncias'!$F15=0,"-",IF('Denuncias-Renuncias'!K15=0,"-",('Denuncias-Renuncias'!K15/'Denuncias-Renuncias'!$F15)))</f>
        <v>3.9855072463768113E-2</v>
      </c>
      <c r="H15" s="61">
        <f>+IF('Denuncias-Renuncias'!$F15=0,"-",IF('Denuncias-Renuncias'!L15=0,"-",('Denuncias-Renuncias'!L15/'Denuncias-Renuncias'!$F15)))</f>
        <v>0.12862318840579709</v>
      </c>
      <c r="I15" s="61">
        <f>+IF('Denuncias-Renuncias'!$F15=0,"-",IF('Denuncias-Renuncias'!M15=0,"-",('Denuncias-Renuncias'!M15/'Denuncias-Renuncias'!$F15)))</f>
        <v>3.6231884057971015E-3</v>
      </c>
    </row>
    <row r="16" spans="2:9" ht="20.100000000000001" customHeight="1" thickBot="1" x14ac:dyDescent="0.25">
      <c r="B16" s="4" t="s">
        <v>223</v>
      </c>
      <c r="C16" s="58">
        <f>+IF('Denuncias-Renuncias'!$F16=0,"-",IF('Denuncias-Renuncias'!G16=0,"-",('Denuncias-Renuncias'!G16/'Denuncias-Renuncias'!$F16)))</f>
        <v>4.1237113402061857E-3</v>
      </c>
      <c r="D16" s="61" t="str">
        <f>+IF('Denuncias-Renuncias'!$F16=0,"-",IF('Denuncias-Renuncias'!H16=0,"-",('Denuncias-Renuncias'!H16/'Denuncias-Renuncias'!$F16)))</f>
        <v>-</v>
      </c>
      <c r="E16" s="61">
        <f>+IF('Denuncias-Renuncias'!$F16=0,"-",IF('Denuncias-Renuncias'!I16=0,"-",('Denuncias-Renuncias'!I16/'Denuncias-Renuncias'!$F16)))</f>
        <v>0.70515463917525778</v>
      </c>
      <c r="F16" s="61">
        <f>+IF('Denuncias-Renuncias'!$F16=0,"-",IF('Denuncias-Renuncias'!J16=0,"-",('Denuncias-Renuncias'!J16/'Denuncias-Renuncias'!$F16)))</f>
        <v>2.88659793814433E-2</v>
      </c>
      <c r="G16" s="61">
        <f>+IF('Denuncias-Renuncias'!$F16=0,"-",IF('Denuncias-Renuncias'!K16=0,"-",('Denuncias-Renuncias'!K16/'Denuncias-Renuncias'!$F16)))</f>
        <v>0.17319587628865979</v>
      </c>
      <c r="H16" s="61">
        <f>+IF('Denuncias-Renuncias'!$F16=0,"-",IF('Denuncias-Renuncias'!L16=0,"-",('Denuncias-Renuncias'!L16/'Denuncias-Renuncias'!$F16)))</f>
        <v>7.0103092783505155E-2</v>
      </c>
      <c r="I16" s="61">
        <f>+IF('Denuncias-Renuncias'!$F16=0,"-",IF('Denuncias-Renuncias'!M16=0,"-",('Denuncias-Renuncias'!M16/'Denuncias-Renuncias'!$F16)))</f>
        <v>1.8556701030927835E-2</v>
      </c>
    </row>
    <row r="17" spans="2:9" ht="20.100000000000001" customHeight="1" thickBot="1" x14ac:dyDescent="0.25">
      <c r="B17" s="4" t="s">
        <v>224</v>
      </c>
      <c r="C17" s="58">
        <f>+IF('Denuncias-Renuncias'!$F17=0,"-",IF('Denuncias-Renuncias'!G17=0,"-",('Denuncias-Renuncias'!G17/'Denuncias-Renuncias'!$F17)))</f>
        <v>4.7597042513863215E-2</v>
      </c>
      <c r="D17" s="61" t="str">
        <f>+IF('Denuncias-Renuncias'!$F17=0,"-",IF('Denuncias-Renuncias'!H17=0,"-",('Denuncias-Renuncias'!H17/'Denuncias-Renuncias'!$F17)))</f>
        <v>-</v>
      </c>
      <c r="E17" s="61">
        <f>+IF('Denuncias-Renuncias'!$F17=0,"-",IF('Denuncias-Renuncias'!I17=0,"-",('Denuncias-Renuncias'!I17/'Denuncias-Renuncias'!$F17)))</f>
        <v>0.50970425138632158</v>
      </c>
      <c r="F17" s="61">
        <f>+IF('Denuncias-Renuncias'!$F17=0,"-",IF('Denuncias-Renuncias'!J17=0,"-",('Denuncias-Renuncias'!J17/'Denuncias-Renuncias'!$F17)))</f>
        <v>3.6044362292051754E-2</v>
      </c>
      <c r="G17" s="61">
        <f>+IF('Denuncias-Renuncias'!$F17=0,"-",IF('Denuncias-Renuncias'!K17=0,"-",('Denuncias-Renuncias'!K17/'Denuncias-Renuncias'!$F17)))</f>
        <v>0.19824399260628467</v>
      </c>
      <c r="H17" s="61">
        <f>+IF('Denuncias-Renuncias'!$F17=0,"-",IF('Denuncias-Renuncias'!L17=0,"-",('Denuncias-Renuncias'!L17/'Denuncias-Renuncias'!$F17)))</f>
        <v>0.13216266173752311</v>
      </c>
      <c r="I17" s="61">
        <f>+IF('Denuncias-Renuncias'!$F17=0,"-",IF('Denuncias-Renuncias'!M17=0,"-",('Denuncias-Renuncias'!M17/'Denuncias-Renuncias'!$F17)))</f>
        <v>7.6247689463955631E-2</v>
      </c>
    </row>
    <row r="18" spans="2:9" ht="20.100000000000001" customHeight="1" thickBot="1" x14ac:dyDescent="0.25">
      <c r="B18" s="4" t="s">
        <v>225</v>
      </c>
      <c r="C18" s="58">
        <f>+IF('Denuncias-Renuncias'!$F18=0,"-",IF('Denuncias-Renuncias'!G18=0,"-",('Denuncias-Renuncias'!G18/'Denuncias-Renuncias'!$F18)))</f>
        <v>4.8713738368910783E-2</v>
      </c>
      <c r="D18" s="61">
        <f>+IF('Denuncias-Renuncias'!$F18=0,"-",IF('Denuncias-Renuncias'!H18=0,"-",('Denuncias-Renuncias'!H18/'Denuncias-Renuncias'!$F18)))</f>
        <v>1.6420361247947454E-3</v>
      </c>
      <c r="E18" s="61">
        <f>+IF('Denuncias-Renuncias'!$F18=0,"-",IF('Denuncias-Renuncias'!I18=0,"-",('Denuncias-Renuncias'!I18/'Denuncias-Renuncias'!$F18)))</f>
        <v>0.7443897099069513</v>
      </c>
      <c r="F18" s="61">
        <f>+IF('Denuncias-Renuncias'!$F18=0,"-",IF('Denuncias-Renuncias'!J18=0,"-",('Denuncias-Renuncias'!J18/'Denuncias-Renuncias'!$F18)))</f>
        <v>3.8314176245210726E-3</v>
      </c>
      <c r="G18" s="61">
        <f>+IF('Denuncias-Renuncias'!$F18=0,"-",IF('Denuncias-Renuncias'!K18=0,"-",('Denuncias-Renuncias'!K18/'Denuncias-Renuncias'!$F18)))</f>
        <v>8.3196496989600438E-2</v>
      </c>
      <c r="H18" s="61">
        <f>+IF('Denuncias-Renuncias'!$F18=0,"-",IF('Denuncias-Renuncias'!L18=0,"-",('Denuncias-Renuncias'!L18/'Denuncias-Renuncias'!$F18)))</f>
        <v>0.11713191023535852</v>
      </c>
      <c r="I18" s="61">
        <f>+IF('Denuncias-Renuncias'!$F18=0,"-",IF('Denuncias-Renuncias'!M18=0,"-",('Denuncias-Renuncias'!M18/'Denuncias-Renuncias'!$F18)))</f>
        <v>1.0946907498631637E-3</v>
      </c>
    </row>
    <row r="19" spans="2:9" ht="20.100000000000001" customHeight="1" thickBot="1" x14ac:dyDescent="0.25">
      <c r="B19" s="4" t="s">
        <v>226</v>
      </c>
      <c r="C19" s="58">
        <f>+IF('Denuncias-Renuncias'!$F19=0,"-",IF('Denuncias-Renuncias'!G19=0,"-",('Denuncias-Renuncias'!G19/'Denuncias-Renuncias'!$F19)))</f>
        <v>1.5037593984962405E-2</v>
      </c>
      <c r="D19" s="61">
        <f>+IF('Denuncias-Renuncias'!$F19=0,"-",IF('Denuncias-Renuncias'!H19=0,"-",('Denuncias-Renuncias'!H19/'Denuncias-Renuncias'!$F19)))</f>
        <v>1.5037593984962405E-2</v>
      </c>
      <c r="E19" s="61">
        <f>+IF('Denuncias-Renuncias'!$F19=0,"-",IF('Denuncias-Renuncias'!I19=0,"-",('Denuncias-Renuncias'!I19/'Denuncias-Renuncias'!$F19)))</f>
        <v>0.68421052631578949</v>
      </c>
      <c r="F19" s="61">
        <f>+IF('Denuncias-Renuncias'!$F19=0,"-",IF('Denuncias-Renuncias'!J19=0,"-",('Denuncias-Renuncias'!J19/'Denuncias-Renuncias'!$F19)))</f>
        <v>2.2556390977443608E-2</v>
      </c>
      <c r="G19" s="61">
        <f>+IF('Denuncias-Renuncias'!$F19=0,"-",IF('Denuncias-Renuncias'!K19=0,"-",('Denuncias-Renuncias'!K19/'Denuncias-Renuncias'!$F19)))</f>
        <v>9.0225563909774431E-2</v>
      </c>
      <c r="H19" s="61">
        <f>+IF('Denuncias-Renuncias'!$F19=0,"-",IF('Denuncias-Renuncias'!L19=0,"-",('Denuncias-Renuncias'!L19/'Denuncias-Renuncias'!$F19)))</f>
        <v>8.2706766917293228E-2</v>
      </c>
      <c r="I19" s="61">
        <f>+IF('Denuncias-Renuncias'!$F19=0,"-",IF('Denuncias-Renuncias'!M19=0,"-",('Denuncias-Renuncias'!M19/'Denuncias-Renuncias'!$F19)))</f>
        <v>9.0225563909774431E-2</v>
      </c>
    </row>
    <row r="20" spans="2:9" ht="20.100000000000001" customHeight="1" thickBot="1" x14ac:dyDescent="0.25">
      <c r="B20" s="4" t="s">
        <v>227</v>
      </c>
      <c r="C20" s="58" t="str">
        <f>+IF('Denuncias-Renuncias'!$F20=0,"-",IF('Denuncias-Renuncias'!G20=0,"-",('Denuncias-Renuncias'!G20/'Denuncias-Renuncias'!$F20)))</f>
        <v>-</v>
      </c>
      <c r="D20" s="61" t="str">
        <f>+IF('Denuncias-Renuncias'!$F20=0,"-",IF('Denuncias-Renuncias'!H20=0,"-",('Denuncias-Renuncias'!H20/'Denuncias-Renuncias'!$F20)))</f>
        <v>-</v>
      </c>
      <c r="E20" s="61">
        <f>+IF('Denuncias-Renuncias'!$F20=0,"-",IF('Denuncias-Renuncias'!I20=0,"-",('Denuncias-Renuncias'!I20/'Denuncias-Renuncias'!$F20)))</f>
        <v>0.82352941176470584</v>
      </c>
      <c r="F20" s="61">
        <f>+IF('Denuncias-Renuncias'!$F20=0,"-",IF('Denuncias-Renuncias'!J20=0,"-",('Denuncias-Renuncias'!J20/'Denuncias-Renuncias'!$F20)))</f>
        <v>2.9411764705882353E-2</v>
      </c>
      <c r="G20" s="61">
        <f>+IF('Denuncias-Renuncias'!$F20=0,"-",IF('Denuncias-Renuncias'!K20=0,"-",('Denuncias-Renuncias'!K20/'Denuncias-Renuncias'!$F20)))</f>
        <v>7.3529411764705885E-2</v>
      </c>
      <c r="H20" s="61" t="str">
        <f>+IF('Denuncias-Renuncias'!$F20=0,"-",IF('Denuncias-Renuncias'!L20=0,"-",('Denuncias-Renuncias'!L20/'Denuncias-Renuncias'!$F20)))</f>
        <v>-</v>
      </c>
      <c r="I20" s="61">
        <f>+IF('Denuncias-Renuncias'!$F20=0,"-",IF('Denuncias-Renuncias'!M20=0,"-",('Denuncias-Renuncias'!M20/'Denuncias-Renuncias'!$F20)))</f>
        <v>7.3529411764705885E-2</v>
      </c>
    </row>
    <row r="21" spans="2:9" ht="20.100000000000001" customHeight="1" thickBot="1" x14ac:dyDescent="0.25">
      <c r="B21" s="4" t="s">
        <v>228</v>
      </c>
      <c r="C21" s="58" t="str">
        <f>+IF('Denuncias-Renuncias'!$F21=0,"-",IF('Denuncias-Renuncias'!G21=0,"-",('Denuncias-Renuncias'!G21/'Denuncias-Renuncias'!$F21)))</f>
        <v>-</v>
      </c>
      <c r="D21" s="61" t="str">
        <f>+IF('Denuncias-Renuncias'!$F21=0,"-",IF('Denuncias-Renuncias'!H21=0,"-",('Denuncias-Renuncias'!H21/'Denuncias-Renuncias'!$F21)))</f>
        <v>-</v>
      </c>
      <c r="E21" s="61">
        <f>+IF('Denuncias-Renuncias'!$F21=0,"-",IF('Denuncias-Renuncias'!I21=0,"-",('Denuncias-Renuncias'!I21/'Denuncias-Renuncias'!$F21)))</f>
        <v>0.70614525139664808</v>
      </c>
      <c r="F21" s="61">
        <f>+IF('Denuncias-Renuncias'!$F21=0,"-",IF('Denuncias-Renuncias'!J21=0,"-",('Denuncias-Renuncias'!J21/'Denuncias-Renuncias'!$F21)))</f>
        <v>3.0167597765363128E-2</v>
      </c>
      <c r="G21" s="61">
        <f>+IF('Denuncias-Renuncias'!$F21=0,"-",IF('Denuncias-Renuncias'!K21=0,"-",('Denuncias-Renuncias'!K21/'Denuncias-Renuncias'!$F21)))</f>
        <v>0.23240223463687151</v>
      </c>
      <c r="H21" s="61">
        <f>+IF('Denuncias-Renuncias'!$F21=0,"-",IF('Denuncias-Renuncias'!L21=0,"-",('Denuncias-Renuncias'!L21/'Denuncias-Renuncias'!$F21)))</f>
        <v>3.128491620111732E-2</v>
      </c>
      <c r="I21" s="61" t="str">
        <f>+IF('Denuncias-Renuncias'!$F21=0,"-",IF('Denuncias-Renuncias'!M21=0,"-",('Denuncias-Renuncias'!M21/'Denuncias-Renuncias'!$F21)))</f>
        <v>-</v>
      </c>
    </row>
    <row r="22" spans="2:9" ht="20.100000000000001" customHeight="1" thickBot="1" x14ac:dyDescent="0.25">
      <c r="B22" s="4" t="s">
        <v>229</v>
      </c>
      <c r="C22" s="58">
        <f>+IF('Denuncias-Renuncias'!$F22=0,"-",IF('Denuncias-Renuncias'!G22=0,"-",('Denuncias-Renuncias'!G22/'Denuncias-Renuncias'!$F22)))</f>
        <v>6.5359477124183009E-3</v>
      </c>
      <c r="D22" s="61">
        <f>+IF('Denuncias-Renuncias'!$F22=0,"-",IF('Denuncias-Renuncias'!H22=0,"-",('Denuncias-Renuncias'!H22/'Denuncias-Renuncias'!$F22)))</f>
        <v>2.3529411764705882E-2</v>
      </c>
      <c r="E22" s="61">
        <f>+IF('Denuncias-Renuncias'!$F22=0,"-",IF('Denuncias-Renuncias'!I22=0,"-",('Denuncias-Renuncias'!I22/'Denuncias-Renuncias'!$F22)))</f>
        <v>0.68366013071895426</v>
      </c>
      <c r="F22" s="61">
        <f>+IF('Denuncias-Renuncias'!$F22=0,"-",IF('Denuncias-Renuncias'!J22=0,"-",('Denuncias-Renuncias'!J22/'Denuncias-Renuncias'!$F22)))</f>
        <v>3.9215686274509803E-3</v>
      </c>
      <c r="G22" s="61">
        <f>+IF('Denuncias-Renuncias'!$F22=0,"-",IF('Denuncias-Renuncias'!K22=0,"-",('Denuncias-Renuncias'!K22/'Denuncias-Renuncias'!$F22)))</f>
        <v>0.15686274509803921</v>
      </c>
      <c r="H22" s="61">
        <f>+IF('Denuncias-Renuncias'!$F22=0,"-",IF('Denuncias-Renuncias'!L22=0,"-",('Denuncias-Renuncias'!L22/'Denuncias-Renuncias'!$F22)))</f>
        <v>0.11372549019607843</v>
      </c>
      <c r="I22" s="61">
        <f>+IF('Denuncias-Renuncias'!$F22=0,"-",IF('Denuncias-Renuncias'!M22=0,"-",('Denuncias-Renuncias'!M22/'Denuncias-Renuncias'!$F22)))</f>
        <v>1.1764705882352941E-2</v>
      </c>
    </row>
    <row r="23" spans="2:9" ht="20.100000000000001" customHeight="1" thickBot="1" x14ac:dyDescent="0.25">
      <c r="B23" s="4" t="s">
        <v>230</v>
      </c>
      <c r="C23" s="58">
        <f>+IF('Denuncias-Renuncias'!$F23=0,"-",IF('Denuncias-Renuncias'!G23=0,"-",('Denuncias-Renuncias'!G23/'Denuncias-Renuncias'!$F23)))</f>
        <v>3.7037037037037035E-2</v>
      </c>
      <c r="D23" s="61" t="str">
        <f>+IF('Denuncias-Renuncias'!$F23=0,"-",IF('Denuncias-Renuncias'!H23=0,"-",('Denuncias-Renuncias'!H23/'Denuncias-Renuncias'!$F23)))</f>
        <v>-</v>
      </c>
      <c r="E23" s="61">
        <f>+IF('Denuncias-Renuncias'!$F23=0,"-",IF('Denuncias-Renuncias'!I23=0,"-",('Denuncias-Renuncias'!I23/'Denuncias-Renuncias'!$F23)))</f>
        <v>0.6900584795321637</v>
      </c>
      <c r="F23" s="61">
        <f>+IF('Denuncias-Renuncias'!$F23=0,"-",IF('Denuncias-Renuncias'!J23=0,"-",('Denuncias-Renuncias'!J23/'Denuncias-Renuncias'!$F23)))</f>
        <v>1.1046133853151396E-2</v>
      </c>
      <c r="G23" s="61">
        <f>+IF('Denuncias-Renuncias'!$F23=0,"-",IF('Denuncias-Renuncias'!K23=0,"-",('Denuncias-Renuncias'!K23/'Denuncias-Renuncias'!$F23)))</f>
        <v>0.13190383365821962</v>
      </c>
      <c r="H23" s="61">
        <f>+IF('Denuncias-Renuncias'!$F23=0,"-",IF('Denuncias-Renuncias'!L23=0,"-",('Denuncias-Renuncias'!L23/'Denuncias-Renuncias'!$F23)))</f>
        <v>0.11306042884990253</v>
      </c>
      <c r="I23" s="61">
        <f>+IF('Denuncias-Renuncias'!$F23=0,"-",IF('Denuncias-Renuncias'!M23=0,"-",('Denuncias-Renuncias'!M23/'Denuncias-Renuncias'!$F23)))</f>
        <v>1.6894087069525665E-2</v>
      </c>
    </row>
    <row r="24" spans="2:9" ht="20.100000000000001" customHeight="1" thickBot="1" x14ac:dyDescent="0.25">
      <c r="B24" s="4" t="s">
        <v>231</v>
      </c>
      <c r="C24" s="58">
        <f>+IF('Denuncias-Renuncias'!$F24=0,"-",IF('Denuncias-Renuncias'!G24=0,"-",('Denuncias-Renuncias'!G24/'Denuncias-Renuncias'!$F24)))</f>
        <v>6.2001771479185119E-3</v>
      </c>
      <c r="D24" s="61" t="str">
        <f>+IF('Denuncias-Renuncias'!$F24=0,"-",IF('Denuncias-Renuncias'!H24=0,"-",('Denuncias-Renuncias'!H24/'Denuncias-Renuncias'!$F24)))</f>
        <v>-</v>
      </c>
      <c r="E24" s="61">
        <f>+IF('Denuncias-Renuncias'!$F24=0,"-",IF('Denuncias-Renuncias'!I24=0,"-",('Denuncias-Renuncias'!I24/'Denuncias-Renuncias'!$F24)))</f>
        <v>0.52347209920283433</v>
      </c>
      <c r="F24" s="61">
        <f>+IF('Denuncias-Renuncias'!$F24=0,"-",IF('Denuncias-Renuncias'!J24=0,"-",('Denuncias-Renuncias'!J24/'Denuncias-Renuncias'!$F24)))</f>
        <v>1.771479185119575E-2</v>
      </c>
      <c r="G24" s="61">
        <f>+IF('Denuncias-Renuncias'!$F24=0,"-",IF('Denuncias-Renuncias'!K24=0,"-",('Denuncias-Renuncias'!K24/'Denuncias-Renuncias'!$F24)))</f>
        <v>0.11868910540301152</v>
      </c>
      <c r="H24" s="61">
        <f>+IF('Denuncias-Renuncias'!$F24=0,"-",IF('Denuncias-Renuncias'!L24=0,"-",('Denuncias-Renuncias'!L24/'Denuncias-Renuncias'!$F24)))</f>
        <v>0.29495128432240919</v>
      </c>
      <c r="I24" s="61">
        <f>+IF('Denuncias-Renuncias'!$F24=0,"-",IF('Denuncias-Renuncias'!M24=0,"-",('Denuncias-Renuncias'!M24/'Denuncias-Renuncias'!$F24)))</f>
        <v>3.8972542072630643E-2</v>
      </c>
    </row>
    <row r="25" spans="2:9" ht="20.100000000000001" customHeight="1" thickBot="1" x14ac:dyDescent="0.25">
      <c r="B25" s="4" t="s">
        <v>232</v>
      </c>
      <c r="C25" s="58">
        <f>+IF('Denuncias-Renuncias'!$F25=0,"-",IF('Denuncias-Renuncias'!G25=0,"-",('Denuncias-Renuncias'!G25/'Denuncias-Renuncias'!$F25)))</f>
        <v>5.2200614124872056E-2</v>
      </c>
      <c r="D25" s="61">
        <f>+IF('Denuncias-Renuncias'!$F25=0,"-",IF('Denuncias-Renuncias'!H25=0,"-",('Denuncias-Renuncias'!H25/'Denuncias-Renuncias'!$F25)))</f>
        <v>3.0706243602865915E-3</v>
      </c>
      <c r="E25" s="61">
        <f>+IF('Denuncias-Renuncias'!$F25=0,"-",IF('Denuncias-Renuncias'!I25=0,"-",('Denuncias-Renuncias'!I25/'Denuncias-Renuncias'!$F25)))</f>
        <v>0.66734902763561921</v>
      </c>
      <c r="F25" s="61">
        <f>+IF('Denuncias-Renuncias'!$F25=0,"-",IF('Denuncias-Renuncias'!J25=0,"-",('Denuncias-Renuncias'!J25/'Denuncias-Renuncias'!$F25)))</f>
        <v>4.8106448311156604E-2</v>
      </c>
      <c r="G25" s="61">
        <f>+IF('Denuncias-Renuncias'!$F25=0,"-",IF('Denuncias-Renuncias'!K25=0,"-",('Denuncias-Renuncias'!K25/'Denuncias-Renuncias'!$F25)))</f>
        <v>0.15660184237461616</v>
      </c>
      <c r="H25" s="61">
        <f>+IF('Denuncias-Renuncias'!$F25=0,"-",IF('Denuncias-Renuncias'!L25=0,"-",('Denuncias-Renuncias'!L25/'Denuncias-Renuncias'!$F25)))</f>
        <v>6.8577277379733875E-2</v>
      </c>
      <c r="I25" s="61">
        <f>+IF('Denuncias-Renuncias'!$F25=0,"-",IF('Denuncias-Renuncias'!M25=0,"-",('Denuncias-Renuncias'!M25/'Denuncias-Renuncias'!$F25)))</f>
        <v>4.0941658137154556E-3</v>
      </c>
    </row>
    <row r="26" spans="2:9" ht="20.100000000000001" customHeight="1" thickBot="1" x14ac:dyDescent="0.25">
      <c r="B26" s="5" t="s">
        <v>233</v>
      </c>
      <c r="C26" s="58">
        <f>+IF('Denuncias-Renuncias'!$F26=0,"-",IF('Denuncias-Renuncias'!G26=0,"-",('Denuncias-Renuncias'!G26/'Denuncias-Renuncias'!$F26)))</f>
        <v>5.208333333333333E-3</v>
      </c>
      <c r="D26" s="61" t="str">
        <f>+IF('Denuncias-Renuncias'!$F26=0,"-",IF('Denuncias-Renuncias'!H26=0,"-",('Denuncias-Renuncias'!H26/'Denuncias-Renuncias'!$F26)))</f>
        <v>-</v>
      </c>
      <c r="E26" s="61">
        <f>+IF('Denuncias-Renuncias'!$F26=0,"-",IF('Denuncias-Renuncias'!I26=0,"-",('Denuncias-Renuncias'!I26/'Denuncias-Renuncias'!$F26)))</f>
        <v>0.84201388888888884</v>
      </c>
      <c r="F26" s="61">
        <f>+IF('Denuncias-Renuncias'!$F26=0,"-",IF('Denuncias-Renuncias'!J26=0,"-",('Denuncias-Renuncias'!J26/'Denuncias-Renuncias'!$F26)))</f>
        <v>3.9930555555555552E-2</v>
      </c>
      <c r="G26" s="61">
        <f>+IF('Denuncias-Renuncias'!$F26=0,"-",IF('Denuncias-Renuncias'!K26=0,"-",('Denuncias-Renuncias'!K26/'Denuncias-Renuncias'!$F26)))</f>
        <v>3.8194444444444448E-2</v>
      </c>
      <c r="H26" s="61">
        <f>+IF('Denuncias-Renuncias'!$F26=0,"-",IF('Denuncias-Renuncias'!L26=0,"-",('Denuncias-Renuncias'!L26/'Denuncias-Renuncias'!$F26)))</f>
        <v>6.4236111111111105E-2</v>
      </c>
      <c r="I26" s="61">
        <f>+IF('Denuncias-Renuncias'!$F26=0,"-",IF('Denuncias-Renuncias'!M26=0,"-",('Denuncias-Renuncias'!M26/'Denuncias-Renuncias'!$F26)))</f>
        <v>1.0416666666666666E-2</v>
      </c>
    </row>
    <row r="27" spans="2:9" ht="20.100000000000001" customHeight="1" thickBot="1" x14ac:dyDescent="0.25">
      <c r="B27" s="6" t="s">
        <v>234</v>
      </c>
      <c r="C27" s="58" t="str">
        <f>+IF('Denuncias-Renuncias'!$F27=0,"-",IF('Denuncias-Renuncias'!G27=0,"-",('Denuncias-Renuncias'!G27/'Denuncias-Renuncias'!$F27)))</f>
        <v>-</v>
      </c>
      <c r="D27" s="61" t="str">
        <f>+IF('Denuncias-Renuncias'!$F27=0,"-",IF('Denuncias-Renuncias'!H27=0,"-",('Denuncias-Renuncias'!H27/'Denuncias-Renuncias'!$F27)))</f>
        <v>-</v>
      </c>
      <c r="E27" s="61">
        <f>+IF('Denuncias-Renuncias'!$F27=0,"-",IF('Denuncias-Renuncias'!I27=0,"-",('Denuncias-Renuncias'!I27/'Denuncias-Renuncias'!$F27)))</f>
        <v>0.91860465116279066</v>
      </c>
      <c r="F27" s="61">
        <f>+IF('Denuncias-Renuncias'!$F27=0,"-",IF('Denuncias-Renuncias'!J27=0,"-",('Denuncias-Renuncias'!J27/'Denuncias-Renuncias'!$F27)))</f>
        <v>1.1627906976744186E-2</v>
      </c>
      <c r="G27" s="61">
        <f>+IF('Denuncias-Renuncias'!$F27=0,"-",IF('Denuncias-Renuncias'!K27=0,"-",('Denuncias-Renuncias'!K27/'Denuncias-Renuncias'!$F27)))</f>
        <v>2.3255813953488372E-2</v>
      </c>
      <c r="H27" s="61">
        <f>+IF('Denuncias-Renuncias'!$F27=0,"-",IF('Denuncias-Renuncias'!L27=0,"-",('Denuncias-Renuncias'!L27/'Denuncias-Renuncias'!$F27)))</f>
        <v>1.1627906976744186E-2</v>
      </c>
      <c r="I27" s="61">
        <f>+IF('Denuncias-Renuncias'!$F27=0,"-",IF('Denuncias-Renuncias'!M27=0,"-",('Denuncias-Renuncias'!M27/'Denuncias-Renuncias'!$F27)))</f>
        <v>3.4883720930232558E-2</v>
      </c>
    </row>
    <row r="28" spans="2:9" ht="20.100000000000001" customHeight="1" thickBot="1" x14ac:dyDescent="0.25">
      <c r="B28" s="4" t="s">
        <v>235</v>
      </c>
      <c r="C28" s="58">
        <f>+IF('Denuncias-Renuncias'!$F28=0,"-",IF('Denuncias-Renuncias'!G28=0,"-",('Denuncias-Renuncias'!G28/'Denuncias-Renuncias'!$F28)))</f>
        <v>3.3175355450236969E-2</v>
      </c>
      <c r="D28" s="61" t="str">
        <f>+IF('Denuncias-Renuncias'!$F28=0,"-",IF('Denuncias-Renuncias'!H28=0,"-",('Denuncias-Renuncias'!H28/'Denuncias-Renuncias'!$F28)))</f>
        <v>-</v>
      </c>
      <c r="E28" s="61">
        <f>+IF('Denuncias-Renuncias'!$F28=0,"-",IF('Denuncias-Renuncias'!I28=0,"-",('Denuncias-Renuncias'!I28/'Denuncias-Renuncias'!$F28)))</f>
        <v>0.65876777251184837</v>
      </c>
      <c r="F28" s="61">
        <f>+IF('Denuncias-Renuncias'!$F28=0,"-",IF('Denuncias-Renuncias'!J28=0,"-",('Denuncias-Renuncias'!J28/'Denuncias-Renuncias'!$F28)))</f>
        <v>4.2654028436018961E-2</v>
      </c>
      <c r="G28" s="61">
        <f>+IF('Denuncias-Renuncias'!$F28=0,"-",IF('Denuncias-Renuncias'!K28=0,"-",('Denuncias-Renuncias'!K28/'Denuncias-Renuncias'!$F28)))</f>
        <v>0.22274881516587677</v>
      </c>
      <c r="H28" s="61">
        <f>+IF('Denuncias-Renuncias'!$F28=0,"-",IF('Denuncias-Renuncias'!L28=0,"-",('Denuncias-Renuncias'!L28/'Denuncias-Renuncias'!$F28)))</f>
        <v>4.2654028436018961E-2</v>
      </c>
      <c r="I28" s="61" t="str">
        <f>+IF('Denuncias-Renuncias'!$F28=0,"-",IF('Denuncias-Renuncias'!M28=0,"-",('Denuncias-Renuncias'!M28/'Denuncias-Renuncias'!$F28)))</f>
        <v>-</v>
      </c>
    </row>
    <row r="29" spans="2:9" ht="20.100000000000001" customHeight="1" thickBot="1" x14ac:dyDescent="0.25">
      <c r="B29" s="4" t="s">
        <v>236</v>
      </c>
      <c r="C29" s="58">
        <f>+IF('Denuncias-Renuncias'!$F29=0,"-",IF('Denuncias-Renuncias'!G29=0,"-",('Denuncias-Renuncias'!G29/'Denuncias-Renuncias'!$F29)))</f>
        <v>2.4E-2</v>
      </c>
      <c r="D29" s="61" t="str">
        <f>+IF('Denuncias-Renuncias'!$F29=0,"-",IF('Denuncias-Renuncias'!H29=0,"-",('Denuncias-Renuncias'!H29/'Denuncias-Renuncias'!$F29)))</f>
        <v>-</v>
      </c>
      <c r="E29" s="61">
        <f>+IF('Denuncias-Renuncias'!$F29=0,"-",IF('Denuncias-Renuncias'!I29=0,"-",('Denuncias-Renuncias'!I29/'Denuncias-Renuncias'!$F29)))</f>
        <v>0.74</v>
      </c>
      <c r="F29" s="61">
        <f>+IF('Denuncias-Renuncias'!$F29=0,"-",IF('Denuncias-Renuncias'!J29=0,"-",('Denuncias-Renuncias'!J29/'Denuncias-Renuncias'!$F29)))</f>
        <v>1.2E-2</v>
      </c>
      <c r="G29" s="61">
        <f>+IF('Denuncias-Renuncias'!$F29=0,"-",IF('Denuncias-Renuncias'!K29=0,"-",('Denuncias-Renuncias'!K29/'Denuncias-Renuncias'!$F29)))</f>
        <v>0.192</v>
      </c>
      <c r="H29" s="61">
        <f>+IF('Denuncias-Renuncias'!$F29=0,"-",IF('Denuncias-Renuncias'!L29=0,"-",('Denuncias-Renuncias'!L29/'Denuncias-Renuncias'!$F29)))</f>
        <v>3.2000000000000001E-2</v>
      </c>
      <c r="I29" s="61" t="str">
        <f>+IF('Denuncias-Renuncias'!$F29=0,"-",IF('Denuncias-Renuncias'!M29=0,"-",('Denuncias-Renuncias'!M29/'Denuncias-Renuncias'!$F29)))</f>
        <v>-</v>
      </c>
    </row>
    <row r="30" spans="2:9" ht="20.100000000000001" customHeight="1" thickBot="1" x14ac:dyDescent="0.25">
      <c r="B30" s="4" t="s">
        <v>237</v>
      </c>
      <c r="C30" s="58" t="str">
        <f>+IF('Denuncias-Renuncias'!$F30=0,"-",IF('Denuncias-Renuncias'!G30=0,"-",('Denuncias-Renuncias'!G30/'Denuncias-Renuncias'!$F30)))</f>
        <v>-</v>
      </c>
      <c r="D30" s="61" t="str">
        <f>+IF('Denuncias-Renuncias'!$F30=0,"-",IF('Denuncias-Renuncias'!H30=0,"-",('Denuncias-Renuncias'!H30/'Denuncias-Renuncias'!$F30)))</f>
        <v>-</v>
      </c>
      <c r="E30" s="61">
        <f>+IF('Denuncias-Renuncias'!$F30=0,"-",IF('Denuncias-Renuncias'!I30=0,"-",('Denuncias-Renuncias'!I30/'Denuncias-Renuncias'!$F30)))</f>
        <v>0.810126582278481</v>
      </c>
      <c r="F30" s="61" t="str">
        <f>+IF('Denuncias-Renuncias'!$F30=0,"-",IF('Denuncias-Renuncias'!J30=0,"-",('Denuncias-Renuncias'!J30/'Denuncias-Renuncias'!$F30)))</f>
        <v>-</v>
      </c>
      <c r="G30" s="61">
        <f>+IF('Denuncias-Renuncias'!$F30=0,"-",IF('Denuncias-Renuncias'!K30=0,"-",('Denuncias-Renuncias'!K30/'Denuncias-Renuncias'!$F30)))</f>
        <v>0.189873417721519</v>
      </c>
      <c r="H30" s="61" t="str">
        <f>+IF('Denuncias-Renuncias'!$F30=0,"-",IF('Denuncias-Renuncias'!L30=0,"-",('Denuncias-Renuncias'!L30/'Denuncias-Renuncias'!$F30)))</f>
        <v>-</v>
      </c>
      <c r="I30" s="61" t="str">
        <f>+IF('Denuncias-Renuncias'!$F30=0,"-",IF('Denuncias-Renuncias'!M30=0,"-",('Denuncias-Renuncias'!M30/'Denuncias-Renuncias'!$F30)))</f>
        <v>-</v>
      </c>
    </row>
    <row r="31" spans="2:9" ht="20.100000000000001" customHeight="1" thickBot="1" x14ac:dyDescent="0.25">
      <c r="B31" s="4" t="s">
        <v>238</v>
      </c>
      <c r="C31" s="58" t="str">
        <f>+IF('Denuncias-Renuncias'!$F31=0,"-",IF('Denuncias-Renuncias'!G31=0,"-",('Denuncias-Renuncias'!G31/'Denuncias-Renuncias'!$F31)))</f>
        <v>-</v>
      </c>
      <c r="D31" s="61" t="str">
        <f>+IF('Denuncias-Renuncias'!$F31=0,"-",IF('Denuncias-Renuncias'!H31=0,"-",('Denuncias-Renuncias'!H31/'Denuncias-Renuncias'!$F31)))</f>
        <v>-</v>
      </c>
      <c r="E31" s="61">
        <f>+IF('Denuncias-Renuncias'!$F31=0,"-",IF('Denuncias-Renuncias'!I31=0,"-",('Denuncias-Renuncias'!I31/'Denuncias-Renuncias'!$F31)))</f>
        <v>0.85310734463276838</v>
      </c>
      <c r="F31" s="61">
        <f>+IF('Denuncias-Renuncias'!$F31=0,"-",IF('Denuncias-Renuncias'!J31=0,"-",('Denuncias-Renuncias'!J31/'Denuncias-Renuncias'!$F31)))</f>
        <v>5.6497175141242938E-3</v>
      </c>
      <c r="G31" s="61">
        <f>+IF('Denuncias-Renuncias'!$F31=0,"-",IF('Denuncias-Renuncias'!K31=0,"-",('Denuncias-Renuncias'!K31/'Denuncias-Renuncias'!$F31)))</f>
        <v>4.519774011299435E-2</v>
      </c>
      <c r="H31" s="61">
        <f>+IF('Denuncias-Renuncias'!$F31=0,"-",IF('Denuncias-Renuncias'!L31=0,"-",('Denuncias-Renuncias'!L31/'Denuncias-Renuncias'!$F31)))</f>
        <v>9.6045197740112997E-2</v>
      </c>
      <c r="I31" s="61" t="str">
        <f>+IF('Denuncias-Renuncias'!$F31=0,"-",IF('Denuncias-Renuncias'!M31=0,"-",('Denuncias-Renuncias'!M31/'Denuncias-Renuncias'!$F31)))</f>
        <v>-</v>
      </c>
    </row>
    <row r="32" spans="2:9" ht="20.100000000000001" customHeight="1" thickBot="1" x14ac:dyDescent="0.25">
      <c r="B32" s="4" t="s">
        <v>239</v>
      </c>
      <c r="C32" s="58">
        <f>+IF('Denuncias-Renuncias'!$F32=0,"-",IF('Denuncias-Renuncias'!G32=0,"-",('Denuncias-Renuncias'!G32/'Denuncias-Renuncias'!$F32)))</f>
        <v>1.1363636363636364E-2</v>
      </c>
      <c r="D32" s="61" t="str">
        <f>+IF('Denuncias-Renuncias'!$F32=0,"-",IF('Denuncias-Renuncias'!H32=0,"-",('Denuncias-Renuncias'!H32/'Denuncias-Renuncias'!$F32)))</f>
        <v>-</v>
      </c>
      <c r="E32" s="61">
        <f>+IF('Denuncias-Renuncias'!$F32=0,"-",IF('Denuncias-Renuncias'!I32=0,"-",('Denuncias-Renuncias'!I32/'Denuncias-Renuncias'!$F32)))</f>
        <v>0.80681818181818177</v>
      </c>
      <c r="F32" s="61" t="str">
        <f>+IF('Denuncias-Renuncias'!$F32=0,"-",IF('Denuncias-Renuncias'!J32=0,"-",('Denuncias-Renuncias'!J32/'Denuncias-Renuncias'!$F32)))</f>
        <v>-</v>
      </c>
      <c r="G32" s="61">
        <f>+IF('Denuncias-Renuncias'!$F32=0,"-",IF('Denuncias-Renuncias'!K32=0,"-",('Denuncias-Renuncias'!K32/'Denuncias-Renuncias'!$F32)))</f>
        <v>0.15909090909090909</v>
      </c>
      <c r="H32" s="61">
        <f>+IF('Denuncias-Renuncias'!$F32=0,"-",IF('Denuncias-Renuncias'!L32=0,"-",('Denuncias-Renuncias'!L32/'Denuncias-Renuncias'!$F32)))</f>
        <v>2.2727272727272728E-2</v>
      </c>
      <c r="I32" s="61" t="str">
        <f>+IF('Denuncias-Renuncias'!$F32=0,"-",IF('Denuncias-Renuncias'!M32=0,"-",('Denuncias-Renuncias'!M32/'Denuncias-Renuncias'!$F32)))</f>
        <v>-</v>
      </c>
    </row>
    <row r="33" spans="2:9" ht="20.100000000000001" customHeight="1" thickBot="1" x14ac:dyDescent="0.25">
      <c r="B33" s="4" t="s">
        <v>240</v>
      </c>
      <c r="C33" s="58" t="str">
        <f>+IF('Denuncias-Renuncias'!$F33=0,"-",IF('Denuncias-Renuncias'!G33=0,"-",('Denuncias-Renuncias'!G33/'Denuncias-Renuncias'!$F33)))</f>
        <v>-</v>
      </c>
      <c r="D33" s="61" t="str">
        <f>+IF('Denuncias-Renuncias'!$F33=0,"-",IF('Denuncias-Renuncias'!H33=0,"-",('Denuncias-Renuncias'!H33/'Denuncias-Renuncias'!$F33)))</f>
        <v>-</v>
      </c>
      <c r="E33" s="61">
        <f>+IF('Denuncias-Renuncias'!$F33=0,"-",IF('Denuncias-Renuncias'!I33=0,"-",('Denuncias-Renuncias'!I33/'Denuncias-Renuncias'!$F33)))</f>
        <v>0.81578947368421051</v>
      </c>
      <c r="F33" s="61" t="str">
        <f>+IF('Denuncias-Renuncias'!$F33=0,"-",IF('Denuncias-Renuncias'!J33=0,"-",('Denuncias-Renuncias'!J33/'Denuncias-Renuncias'!$F33)))</f>
        <v>-</v>
      </c>
      <c r="G33" s="61">
        <f>+IF('Denuncias-Renuncias'!$F33=0,"-",IF('Denuncias-Renuncias'!K33=0,"-",('Denuncias-Renuncias'!K33/'Denuncias-Renuncias'!$F33)))</f>
        <v>0.15789473684210525</v>
      </c>
      <c r="H33" s="61">
        <f>+IF('Denuncias-Renuncias'!$F33=0,"-",IF('Denuncias-Renuncias'!L33=0,"-",('Denuncias-Renuncias'!L33/'Denuncias-Renuncias'!$F33)))</f>
        <v>2.6315789473684209E-2</v>
      </c>
      <c r="I33" s="61" t="str">
        <f>+IF('Denuncias-Renuncias'!$F33=0,"-",IF('Denuncias-Renuncias'!M33=0,"-",('Denuncias-Renuncias'!M33/'Denuncias-Renuncias'!$F33)))</f>
        <v>-</v>
      </c>
    </row>
    <row r="34" spans="2:9" ht="20.100000000000001" customHeight="1" thickBot="1" x14ac:dyDescent="0.25">
      <c r="B34" s="4" t="s">
        <v>241</v>
      </c>
      <c r="C34" s="58">
        <f>+IF('Denuncias-Renuncias'!$F34=0,"-",IF('Denuncias-Renuncias'!G34=0,"-",('Denuncias-Renuncias'!G34/'Denuncias-Renuncias'!$F34)))</f>
        <v>1.4326647564469915E-2</v>
      </c>
      <c r="D34" s="61">
        <f>+IF('Denuncias-Renuncias'!$F34=0,"-",IF('Denuncias-Renuncias'!H34=0,"-",('Denuncias-Renuncias'!H34/'Denuncias-Renuncias'!$F34)))</f>
        <v>8.5959885386819486E-3</v>
      </c>
      <c r="E34" s="61">
        <f>+IF('Denuncias-Renuncias'!$F34=0,"-",IF('Denuncias-Renuncias'!I34=0,"-",('Denuncias-Renuncias'!I34/'Denuncias-Renuncias'!$F34)))</f>
        <v>0.74498567335243548</v>
      </c>
      <c r="F34" s="61" t="str">
        <f>+IF('Denuncias-Renuncias'!$F34=0,"-",IF('Denuncias-Renuncias'!J34=0,"-",('Denuncias-Renuncias'!J34/'Denuncias-Renuncias'!$F34)))</f>
        <v>-</v>
      </c>
      <c r="G34" s="61">
        <f>+IF('Denuncias-Renuncias'!$F34=0,"-",IF('Denuncias-Renuncias'!K34=0,"-",('Denuncias-Renuncias'!K34/'Denuncias-Renuncias'!$F34)))</f>
        <v>0.20630372492836677</v>
      </c>
      <c r="H34" s="61">
        <f>+IF('Denuncias-Renuncias'!$F34=0,"-",IF('Denuncias-Renuncias'!L34=0,"-",('Denuncias-Renuncias'!L34/'Denuncias-Renuncias'!$F34)))</f>
        <v>2.5787965616045846E-2</v>
      </c>
      <c r="I34" s="61" t="str">
        <f>+IF('Denuncias-Renuncias'!$F34=0,"-",IF('Denuncias-Renuncias'!M34=0,"-",('Denuncias-Renuncias'!M34/'Denuncias-Renuncias'!$F34)))</f>
        <v>-</v>
      </c>
    </row>
    <row r="35" spans="2:9" ht="20.100000000000001" customHeight="1" thickBot="1" x14ac:dyDescent="0.25">
      <c r="B35" s="4" t="s">
        <v>242</v>
      </c>
      <c r="C35" s="58">
        <f>+IF('Denuncias-Renuncias'!$F35=0,"-",IF('Denuncias-Renuncias'!G35=0,"-",('Denuncias-Renuncias'!G35/'Denuncias-Renuncias'!$F35)))</f>
        <v>2.3529411764705882E-2</v>
      </c>
      <c r="D35" s="61">
        <f>+IF('Denuncias-Renuncias'!$F35=0,"-",IF('Denuncias-Renuncias'!H35=0,"-",('Denuncias-Renuncias'!H35/'Denuncias-Renuncias'!$F35)))</f>
        <v>1.1764705882352941E-2</v>
      </c>
      <c r="E35" s="61">
        <f>+IF('Denuncias-Renuncias'!$F35=0,"-",IF('Denuncias-Renuncias'!I35=0,"-",('Denuncias-Renuncias'!I35/'Denuncias-Renuncias'!$F35)))</f>
        <v>0.76470588235294112</v>
      </c>
      <c r="F35" s="61">
        <f>+IF('Denuncias-Renuncias'!$F35=0,"-",IF('Denuncias-Renuncias'!J35=0,"-",('Denuncias-Renuncias'!J35/'Denuncias-Renuncias'!$F35)))</f>
        <v>5.8823529411764705E-2</v>
      </c>
      <c r="G35" s="61">
        <f>+IF('Denuncias-Renuncias'!$F35=0,"-",IF('Denuncias-Renuncias'!K35=0,"-",('Denuncias-Renuncias'!K35/'Denuncias-Renuncias'!$F35)))</f>
        <v>8.2352941176470587E-2</v>
      </c>
      <c r="H35" s="61">
        <f>+IF('Denuncias-Renuncias'!$F35=0,"-",IF('Denuncias-Renuncias'!L35=0,"-",('Denuncias-Renuncias'!L35/'Denuncias-Renuncias'!$F35)))</f>
        <v>3.5294117647058823E-2</v>
      </c>
      <c r="I35" s="61">
        <f>+IF('Denuncias-Renuncias'!$F35=0,"-",IF('Denuncias-Renuncias'!M35=0,"-",('Denuncias-Renuncias'!M35/'Denuncias-Renuncias'!$F35)))</f>
        <v>2.3529411764705882E-2</v>
      </c>
    </row>
    <row r="36" spans="2:9" ht="20.100000000000001" customHeight="1" thickBot="1" x14ac:dyDescent="0.25">
      <c r="B36" s="4" t="s">
        <v>243</v>
      </c>
      <c r="C36" s="58">
        <f>+IF('Denuncias-Renuncias'!$F36=0,"-",IF('Denuncias-Renuncias'!G36=0,"-",('Denuncias-Renuncias'!G36/'Denuncias-Renuncias'!$F36)))</f>
        <v>1.4814814814814815E-2</v>
      </c>
      <c r="D36" s="61" t="str">
        <f>+IF('Denuncias-Renuncias'!$F36=0,"-",IF('Denuncias-Renuncias'!H36=0,"-",('Denuncias-Renuncias'!H36/'Denuncias-Renuncias'!$F36)))</f>
        <v>-</v>
      </c>
      <c r="E36" s="61">
        <f>+IF('Denuncias-Renuncias'!$F36=0,"-",IF('Denuncias-Renuncias'!I36=0,"-",('Denuncias-Renuncias'!I36/'Denuncias-Renuncias'!$F36)))</f>
        <v>0.92962962962962958</v>
      </c>
      <c r="F36" s="61">
        <f>+IF('Denuncias-Renuncias'!$F36=0,"-",IF('Denuncias-Renuncias'!J36=0,"-",('Denuncias-Renuncias'!J36/'Denuncias-Renuncias'!$F36)))</f>
        <v>3.7037037037037038E-3</v>
      </c>
      <c r="G36" s="61">
        <f>+IF('Denuncias-Renuncias'!$F36=0,"-",IF('Denuncias-Renuncias'!K36=0,"-",('Denuncias-Renuncias'!K36/'Denuncias-Renuncias'!$F36)))</f>
        <v>1.8518518518518517E-2</v>
      </c>
      <c r="H36" s="61">
        <f>+IF('Denuncias-Renuncias'!$F36=0,"-",IF('Denuncias-Renuncias'!L36=0,"-",('Denuncias-Renuncias'!L36/'Denuncias-Renuncias'!$F36)))</f>
        <v>1.8518518518518517E-2</v>
      </c>
      <c r="I36" s="61">
        <f>+IF('Denuncias-Renuncias'!$F36=0,"-",IF('Denuncias-Renuncias'!M36=0,"-",('Denuncias-Renuncias'!M36/'Denuncias-Renuncias'!$F36)))</f>
        <v>1.4814814814814815E-2</v>
      </c>
    </row>
    <row r="37" spans="2:9" ht="20.100000000000001" customHeight="1" thickBot="1" x14ac:dyDescent="0.25">
      <c r="B37" s="4" t="s">
        <v>244</v>
      </c>
      <c r="C37" s="58">
        <f>+IF('Denuncias-Renuncias'!$F37=0,"-",IF('Denuncias-Renuncias'!G37=0,"-",('Denuncias-Renuncias'!G37/'Denuncias-Renuncias'!$F37)))</f>
        <v>3.6398467432950193E-2</v>
      </c>
      <c r="D37" s="61" t="str">
        <f>+IF('Denuncias-Renuncias'!$F37=0,"-",IF('Denuncias-Renuncias'!H37=0,"-",('Denuncias-Renuncias'!H37/'Denuncias-Renuncias'!$F37)))</f>
        <v>-</v>
      </c>
      <c r="E37" s="61">
        <f>+IF('Denuncias-Renuncias'!$F37=0,"-",IF('Denuncias-Renuncias'!I37=0,"-",('Denuncias-Renuncias'!I37/'Denuncias-Renuncias'!$F37)))</f>
        <v>0.61494252873563215</v>
      </c>
      <c r="F37" s="61">
        <f>+IF('Denuncias-Renuncias'!$F37=0,"-",IF('Denuncias-Renuncias'!J37=0,"-",('Denuncias-Renuncias'!J37/'Denuncias-Renuncias'!$F37)))</f>
        <v>1.1494252873563218E-2</v>
      </c>
      <c r="G37" s="61">
        <f>+IF('Denuncias-Renuncias'!$F37=0,"-",IF('Denuncias-Renuncias'!K37=0,"-",('Denuncias-Renuncias'!K37/'Denuncias-Renuncias'!$F37)))</f>
        <v>0.1532567049808429</v>
      </c>
      <c r="H37" s="61">
        <f>+IF('Denuncias-Renuncias'!$F37=0,"-",IF('Denuncias-Renuncias'!L37=0,"-",('Denuncias-Renuncias'!L37/'Denuncias-Renuncias'!$F37)))</f>
        <v>0.18390804597701149</v>
      </c>
      <c r="I37" s="61" t="str">
        <f>+IF('Denuncias-Renuncias'!$F37=0,"-",IF('Denuncias-Renuncias'!M37=0,"-",('Denuncias-Renuncias'!M37/'Denuncias-Renuncias'!$F37)))</f>
        <v>-</v>
      </c>
    </row>
    <row r="38" spans="2:9" ht="20.100000000000001" customHeight="1" thickBot="1" x14ac:dyDescent="0.25">
      <c r="B38" s="4" t="s">
        <v>245</v>
      </c>
      <c r="C38" s="58">
        <f>+IF('Denuncias-Renuncias'!$F38=0,"-",IF('Denuncias-Renuncias'!G38=0,"-",('Denuncias-Renuncias'!G38/'Denuncias-Renuncias'!$F38)))</f>
        <v>1.6E-2</v>
      </c>
      <c r="D38" s="61" t="str">
        <f>+IF('Denuncias-Renuncias'!$F38=0,"-",IF('Denuncias-Renuncias'!H38=0,"-",('Denuncias-Renuncias'!H38/'Denuncias-Renuncias'!$F38)))</f>
        <v>-</v>
      </c>
      <c r="E38" s="61">
        <f>+IF('Denuncias-Renuncias'!$F38=0,"-",IF('Denuncias-Renuncias'!I38=0,"-",('Denuncias-Renuncias'!I38/'Denuncias-Renuncias'!$F38)))</f>
        <v>0.70399999999999996</v>
      </c>
      <c r="F38" s="61">
        <f>+IF('Denuncias-Renuncias'!$F38=0,"-",IF('Denuncias-Renuncias'!J38=0,"-",('Denuncias-Renuncias'!J38/'Denuncias-Renuncias'!$F38)))</f>
        <v>1.6E-2</v>
      </c>
      <c r="G38" s="61">
        <f>+IF('Denuncias-Renuncias'!$F38=0,"-",IF('Denuncias-Renuncias'!K38=0,"-",('Denuncias-Renuncias'!K38/'Denuncias-Renuncias'!$F38)))</f>
        <v>0.16</v>
      </c>
      <c r="H38" s="61">
        <f>+IF('Denuncias-Renuncias'!$F38=0,"-",IF('Denuncias-Renuncias'!L38=0,"-",('Denuncias-Renuncias'!L38/'Denuncias-Renuncias'!$F38)))</f>
        <v>0.104</v>
      </c>
      <c r="I38" s="61" t="str">
        <f>+IF('Denuncias-Renuncias'!$F38=0,"-",IF('Denuncias-Renuncias'!M38=0,"-",('Denuncias-Renuncias'!M38/'Denuncias-Renuncias'!$F38)))</f>
        <v>-</v>
      </c>
    </row>
    <row r="39" spans="2:9" ht="20.100000000000001" customHeight="1" thickBot="1" x14ac:dyDescent="0.25">
      <c r="B39" s="4" t="s">
        <v>246</v>
      </c>
      <c r="C39" s="58">
        <f>+IF('Denuncias-Renuncias'!$F39=0,"-",IF('Denuncias-Renuncias'!G39=0,"-",('Denuncias-Renuncias'!G39/'Denuncias-Renuncias'!$F39)))</f>
        <v>4.608294930875576E-3</v>
      </c>
      <c r="D39" s="61" t="str">
        <f>+IF('Denuncias-Renuncias'!$F39=0,"-",IF('Denuncias-Renuncias'!H39=0,"-",('Denuncias-Renuncias'!H39/'Denuncias-Renuncias'!$F39)))</f>
        <v>-</v>
      </c>
      <c r="E39" s="61">
        <f>+IF('Denuncias-Renuncias'!$F39=0,"-",IF('Denuncias-Renuncias'!I39=0,"-",('Denuncias-Renuncias'!I39/'Denuncias-Renuncias'!$F39)))</f>
        <v>0.88479262672811065</v>
      </c>
      <c r="F39" s="61" t="str">
        <f>+IF('Denuncias-Renuncias'!$F39=0,"-",IF('Denuncias-Renuncias'!J39=0,"-",('Denuncias-Renuncias'!J39/'Denuncias-Renuncias'!$F39)))</f>
        <v>-</v>
      </c>
      <c r="G39" s="61">
        <f>+IF('Denuncias-Renuncias'!$F39=0,"-",IF('Denuncias-Renuncias'!K39=0,"-",('Denuncias-Renuncias'!K39/'Denuncias-Renuncias'!$F39)))</f>
        <v>6.4516129032258063E-2</v>
      </c>
      <c r="H39" s="61">
        <f>+IF('Denuncias-Renuncias'!$F39=0,"-",IF('Denuncias-Renuncias'!L39=0,"-",('Denuncias-Renuncias'!L39/'Denuncias-Renuncias'!$F39)))</f>
        <v>4.6082949308755762E-2</v>
      </c>
      <c r="I39" s="61" t="str">
        <f>+IF('Denuncias-Renuncias'!$F39=0,"-",IF('Denuncias-Renuncias'!M39=0,"-",('Denuncias-Renuncias'!M39/'Denuncias-Renuncias'!$F39)))</f>
        <v>-</v>
      </c>
    </row>
    <row r="40" spans="2:9" ht="20.100000000000001" customHeight="1" thickBot="1" x14ac:dyDescent="0.25">
      <c r="B40" s="4" t="s">
        <v>247</v>
      </c>
      <c r="C40" s="58">
        <f>+IF('Denuncias-Renuncias'!$F40=0,"-",IF('Denuncias-Renuncias'!G40=0,"-",('Denuncias-Renuncias'!G40/'Denuncias-Renuncias'!$F40)))</f>
        <v>5.9829059829059832E-2</v>
      </c>
      <c r="D40" s="61" t="str">
        <f>+IF('Denuncias-Renuncias'!$F40=0,"-",IF('Denuncias-Renuncias'!H40=0,"-",('Denuncias-Renuncias'!H40/'Denuncias-Renuncias'!$F40)))</f>
        <v>-</v>
      </c>
      <c r="E40" s="61">
        <f>+IF('Denuncias-Renuncias'!$F40=0,"-",IF('Denuncias-Renuncias'!I40=0,"-",('Denuncias-Renuncias'!I40/'Denuncias-Renuncias'!$F40)))</f>
        <v>0.81837606837606836</v>
      </c>
      <c r="F40" s="61" t="str">
        <f>+IF('Denuncias-Renuncias'!$F40=0,"-",IF('Denuncias-Renuncias'!J40=0,"-",('Denuncias-Renuncias'!J40/'Denuncias-Renuncias'!$F40)))</f>
        <v>-</v>
      </c>
      <c r="G40" s="61">
        <f>+IF('Denuncias-Renuncias'!$F40=0,"-",IF('Denuncias-Renuncias'!K40=0,"-",('Denuncias-Renuncias'!K40/'Denuncias-Renuncias'!$F40)))</f>
        <v>9.8290598290598288E-2</v>
      </c>
      <c r="H40" s="61">
        <f>+IF('Denuncias-Renuncias'!$F40=0,"-",IF('Denuncias-Renuncias'!L40=0,"-",('Denuncias-Renuncias'!L40/'Denuncias-Renuncias'!$F40)))</f>
        <v>2.3504273504273504E-2</v>
      </c>
      <c r="I40" s="61" t="str">
        <f>+IF('Denuncias-Renuncias'!$F40=0,"-",IF('Denuncias-Renuncias'!M40=0,"-",('Denuncias-Renuncias'!M40/'Denuncias-Renuncias'!$F40)))</f>
        <v>-</v>
      </c>
    </row>
    <row r="41" spans="2:9" ht="20.100000000000001" customHeight="1" thickBot="1" x14ac:dyDescent="0.25">
      <c r="B41" s="4" t="s">
        <v>248</v>
      </c>
      <c r="C41" s="58">
        <f>+IF('Denuncias-Renuncias'!$F41=0,"-",IF('Denuncias-Renuncias'!G41=0,"-",('Denuncias-Renuncias'!G41/'Denuncias-Renuncias'!$F41)))</f>
        <v>3.5387280376144518E-2</v>
      </c>
      <c r="D41" s="61">
        <f>+IF('Denuncias-Renuncias'!$F41=0,"-",IF('Denuncias-Renuncias'!H41=0,"-",('Denuncias-Renuncias'!H41/'Denuncias-Renuncias'!$F41)))</f>
        <v>3.4644889878742884E-3</v>
      </c>
      <c r="E41" s="61">
        <f>+IF('Denuncias-Renuncias'!$F41=0,"-",IF('Denuncias-Renuncias'!I41=0,"-",('Denuncias-Renuncias'!I41/'Denuncias-Renuncias'!$F41)))</f>
        <v>0.67285325414501362</v>
      </c>
      <c r="F41" s="61">
        <f>+IF('Denuncias-Renuncias'!$F41=0,"-",IF('Denuncias-Renuncias'!J41=0,"-",('Denuncias-Renuncias'!J41/'Denuncias-Renuncias'!$F41)))</f>
        <v>1.8312298935906954E-2</v>
      </c>
      <c r="G41" s="61">
        <f>+IF('Denuncias-Renuncias'!$F41=0,"-",IF('Denuncias-Renuncias'!K41=0,"-",('Denuncias-Renuncias'!K41/'Denuncias-Renuncias'!$F41)))</f>
        <v>0.16951249690670625</v>
      </c>
      <c r="H41" s="61">
        <f>+IF('Denuncias-Renuncias'!$F41=0,"-",IF('Denuncias-Renuncias'!L41=0,"-",('Denuncias-Renuncias'!L41/'Denuncias-Renuncias'!$F41)))</f>
        <v>9.7005691660480078E-2</v>
      </c>
      <c r="I41" s="61">
        <f>+IF('Denuncias-Renuncias'!$F41=0,"-",IF('Denuncias-Renuncias'!M41=0,"-",('Denuncias-Renuncias'!M41/'Denuncias-Renuncias'!$F41)))</f>
        <v>3.4644889878742884E-3</v>
      </c>
    </row>
    <row r="42" spans="2:9" ht="20.100000000000001" customHeight="1" thickBot="1" x14ac:dyDescent="0.25">
      <c r="B42" s="4" t="s">
        <v>249</v>
      </c>
      <c r="C42" s="58">
        <f>+IF('Denuncias-Renuncias'!$F42=0,"-",IF('Denuncias-Renuncias'!G42=0,"-",('Denuncias-Renuncias'!G42/'Denuncias-Renuncias'!$F42)))</f>
        <v>1.615798922800718E-2</v>
      </c>
      <c r="D42" s="61">
        <f>+IF('Denuncias-Renuncias'!$F42=0,"-",IF('Denuncias-Renuncias'!H42=0,"-",('Denuncias-Renuncias'!H42/'Denuncias-Renuncias'!$F42)))</f>
        <v>3.5906642728904849E-3</v>
      </c>
      <c r="E42" s="61">
        <f>+IF('Denuncias-Renuncias'!$F42=0,"-",IF('Denuncias-Renuncias'!I42=0,"-",('Denuncias-Renuncias'!I42/'Denuncias-Renuncias'!$F42)))</f>
        <v>0.81687612208258531</v>
      </c>
      <c r="F42" s="61" t="str">
        <f>+IF('Denuncias-Renuncias'!$F42=0,"-",IF('Denuncias-Renuncias'!J42=0,"-",('Denuncias-Renuncias'!J42/'Denuncias-Renuncias'!$F42)))</f>
        <v>-</v>
      </c>
      <c r="G42" s="61">
        <f>+IF('Denuncias-Renuncias'!$F42=0,"-",IF('Denuncias-Renuncias'!K42=0,"-",('Denuncias-Renuncias'!K42/'Denuncias-Renuncias'!$F42)))</f>
        <v>0.10771992818671454</v>
      </c>
      <c r="H42" s="61">
        <f>+IF('Denuncias-Renuncias'!$F42=0,"-",IF('Denuncias-Renuncias'!L42=0,"-",('Denuncias-Renuncias'!L42/'Denuncias-Renuncias'!$F42)))</f>
        <v>5.565529622980251E-2</v>
      </c>
      <c r="I42" s="61" t="str">
        <f>+IF('Denuncias-Renuncias'!$F42=0,"-",IF('Denuncias-Renuncias'!M42=0,"-",('Denuncias-Renuncias'!M42/'Denuncias-Renuncias'!$F42)))</f>
        <v>-</v>
      </c>
    </row>
    <row r="43" spans="2:9" ht="20.100000000000001" customHeight="1" thickBot="1" x14ac:dyDescent="0.25">
      <c r="B43" s="4" t="s">
        <v>250</v>
      </c>
      <c r="C43" s="58" t="str">
        <f>+IF('Denuncias-Renuncias'!$F43=0,"-",IF('Denuncias-Renuncias'!G43=0,"-",('Denuncias-Renuncias'!G43/'Denuncias-Renuncias'!$F43)))</f>
        <v>-</v>
      </c>
      <c r="D43" s="61" t="str">
        <f>+IF('Denuncias-Renuncias'!$F43=0,"-",IF('Denuncias-Renuncias'!H43=0,"-",('Denuncias-Renuncias'!H43/'Denuncias-Renuncias'!$F43)))</f>
        <v>-</v>
      </c>
      <c r="E43" s="61">
        <f>+IF('Denuncias-Renuncias'!$F43=0,"-",IF('Denuncias-Renuncias'!I43=0,"-",('Denuncias-Renuncias'!I43/'Denuncias-Renuncias'!$F43)))</f>
        <v>0.9178403755868545</v>
      </c>
      <c r="F43" s="61">
        <f>+IF('Denuncias-Renuncias'!$F43=0,"-",IF('Denuncias-Renuncias'!J43=0,"-",('Denuncias-Renuncias'!J43/'Denuncias-Renuncias'!$F43)))</f>
        <v>4.6948356807511738E-3</v>
      </c>
      <c r="G43" s="61">
        <f>+IF('Denuncias-Renuncias'!$F43=0,"-",IF('Denuncias-Renuncias'!K43=0,"-",('Denuncias-Renuncias'!K43/'Denuncias-Renuncias'!$F43)))</f>
        <v>4.9295774647887321E-2</v>
      </c>
      <c r="H43" s="61">
        <f>+IF('Denuncias-Renuncias'!$F43=0,"-",IF('Denuncias-Renuncias'!L43=0,"-",('Denuncias-Renuncias'!L43/'Denuncias-Renuncias'!$F43)))</f>
        <v>2.5821596244131457E-2</v>
      </c>
      <c r="I43" s="61">
        <f>+IF('Denuncias-Renuncias'!$F43=0,"-",IF('Denuncias-Renuncias'!M43=0,"-",('Denuncias-Renuncias'!M43/'Denuncias-Renuncias'!$F43)))</f>
        <v>2.3474178403755869E-3</v>
      </c>
    </row>
    <row r="44" spans="2:9" ht="20.100000000000001" customHeight="1" thickBot="1" x14ac:dyDescent="0.25">
      <c r="B44" s="4" t="s">
        <v>251</v>
      </c>
      <c r="C44" s="58">
        <f>+IF('Denuncias-Renuncias'!$F44=0,"-",IF('Denuncias-Renuncias'!G44=0,"-",('Denuncias-Renuncias'!G44/'Denuncias-Renuncias'!$F44)))</f>
        <v>8.8383838383838381E-3</v>
      </c>
      <c r="D44" s="61" t="str">
        <f>+IF('Denuncias-Renuncias'!$F44=0,"-",IF('Denuncias-Renuncias'!H44=0,"-",('Denuncias-Renuncias'!H44/'Denuncias-Renuncias'!$F44)))</f>
        <v>-</v>
      </c>
      <c r="E44" s="61">
        <f>+IF('Denuncias-Renuncias'!$F44=0,"-",IF('Denuncias-Renuncias'!I44=0,"-",('Denuncias-Renuncias'!I44/'Denuncias-Renuncias'!$F44)))</f>
        <v>0.7487373737373737</v>
      </c>
      <c r="F44" s="61">
        <f>+IF('Denuncias-Renuncias'!$F44=0,"-",IF('Denuncias-Renuncias'!J44=0,"-",('Denuncias-Renuncias'!J44/'Denuncias-Renuncias'!$F44)))</f>
        <v>4.0404040404040407E-2</v>
      </c>
      <c r="G44" s="61">
        <f>+IF('Denuncias-Renuncias'!$F44=0,"-",IF('Denuncias-Renuncias'!K44=0,"-",('Denuncias-Renuncias'!K44/'Denuncias-Renuncias'!$F44)))</f>
        <v>8.0808080808080815E-2</v>
      </c>
      <c r="H44" s="61">
        <f>+IF('Denuncias-Renuncias'!$F44=0,"-",IF('Denuncias-Renuncias'!L44=0,"-",('Denuncias-Renuncias'!L44/'Denuncias-Renuncias'!$F44)))</f>
        <v>0.11237373737373738</v>
      </c>
      <c r="I44" s="61">
        <f>+IF('Denuncias-Renuncias'!$F44=0,"-",IF('Denuncias-Renuncias'!M44=0,"-",('Denuncias-Renuncias'!M44/'Denuncias-Renuncias'!$F44)))</f>
        <v>8.8383838383838381E-3</v>
      </c>
    </row>
    <row r="45" spans="2:9" ht="20.100000000000001" customHeight="1" thickBot="1" x14ac:dyDescent="0.25">
      <c r="B45" s="4" t="s">
        <v>252</v>
      </c>
      <c r="C45" s="58">
        <f>+IF('Denuncias-Renuncias'!$F45=0,"-",IF('Denuncias-Renuncias'!G45=0,"-",('Denuncias-Renuncias'!G45/'Denuncias-Renuncias'!$F45)))</f>
        <v>9.2105263157894728E-3</v>
      </c>
      <c r="D45" s="61">
        <f>+IF('Denuncias-Renuncias'!$F45=0,"-",IF('Denuncias-Renuncias'!H45=0,"-",('Denuncias-Renuncias'!H45/'Denuncias-Renuncias'!$F45)))</f>
        <v>3.5087719298245615E-3</v>
      </c>
      <c r="E45" s="61">
        <f>+IF('Denuncias-Renuncias'!$F45=0,"-",IF('Denuncias-Renuncias'!I45=0,"-",('Denuncias-Renuncias'!I45/'Denuncias-Renuncias'!$F45)))</f>
        <v>0.65175438596491231</v>
      </c>
      <c r="F45" s="61">
        <f>+IF('Denuncias-Renuncias'!$F45=0,"-",IF('Denuncias-Renuncias'!J45=0,"-",('Denuncias-Renuncias'!J45/'Denuncias-Renuncias'!$F45)))</f>
        <v>3.0701754385964912E-3</v>
      </c>
      <c r="G45" s="61">
        <f>+IF('Denuncias-Renuncias'!$F45=0,"-",IF('Denuncias-Renuncias'!K45=0,"-",('Denuncias-Renuncias'!K45/'Denuncias-Renuncias'!$F45)))</f>
        <v>0.15043859649122807</v>
      </c>
      <c r="H45" s="61">
        <f>+IF('Denuncias-Renuncias'!$F45=0,"-",IF('Denuncias-Renuncias'!L45=0,"-",('Denuncias-Renuncias'!L45/'Denuncias-Renuncias'!$F45)))</f>
        <v>0.17280701754385966</v>
      </c>
      <c r="I45" s="61">
        <f>+IF('Denuncias-Renuncias'!$F45=0,"-",IF('Denuncias-Renuncias'!M45=0,"-",('Denuncias-Renuncias'!M45/'Denuncias-Renuncias'!$F45)))</f>
        <v>9.2105263157894728E-3</v>
      </c>
    </row>
    <row r="46" spans="2:9" ht="20.100000000000001" customHeight="1" thickBot="1" x14ac:dyDescent="0.25">
      <c r="B46" s="4" t="s">
        <v>253</v>
      </c>
      <c r="C46" s="58" t="str">
        <f>+IF('Denuncias-Renuncias'!$F46=0,"-",IF('Denuncias-Renuncias'!G46=0,"-",('Denuncias-Renuncias'!G46/'Denuncias-Renuncias'!$F46)))</f>
        <v>-</v>
      </c>
      <c r="D46" s="61" t="str">
        <f>+IF('Denuncias-Renuncias'!$F46=0,"-",IF('Denuncias-Renuncias'!H46=0,"-",('Denuncias-Renuncias'!H46/'Denuncias-Renuncias'!$F46)))</f>
        <v>-</v>
      </c>
      <c r="E46" s="61">
        <f>+IF('Denuncias-Renuncias'!$F46=0,"-",IF('Denuncias-Renuncias'!I46=0,"-",('Denuncias-Renuncias'!I46/'Denuncias-Renuncias'!$F46)))</f>
        <v>0.83297644539614557</v>
      </c>
      <c r="F46" s="61">
        <f>+IF('Denuncias-Renuncias'!$F46=0,"-",IF('Denuncias-Renuncias'!J46=0,"-",('Denuncias-Renuncias'!J46/'Denuncias-Renuncias'!$F46)))</f>
        <v>1.0706638115631691E-2</v>
      </c>
      <c r="G46" s="61">
        <f>+IF('Denuncias-Renuncias'!$F46=0,"-",IF('Denuncias-Renuncias'!K46=0,"-",('Denuncias-Renuncias'!K46/'Denuncias-Renuncias'!$F46)))</f>
        <v>8.9935760171306209E-2</v>
      </c>
      <c r="H46" s="61">
        <f>+IF('Denuncias-Renuncias'!$F46=0,"-",IF('Denuncias-Renuncias'!L46=0,"-",('Denuncias-Renuncias'!L46/'Denuncias-Renuncias'!$F46)))</f>
        <v>5.353319057815846E-2</v>
      </c>
      <c r="I46" s="61">
        <f>+IF('Denuncias-Renuncias'!$F46=0,"-",IF('Denuncias-Renuncias'!M46=0,"-",('Denuncias-Renuncias'!M46/'Denuncias-Renuncias'!$F46)))</f>
        <v>1.284796573875803E-2</v>
      </c>
    </row>
    <row r="47" spans="2:9" ht="20.100000000000001" customHeight="1" thickBot="1" x14ac:dyDescent="0.25">
      <c r="B47" s="4" t="s">
        <v>254</v>
      </c>
      <c r="C47" s="58">
        <f>+IF('Denuncias-Renuncias'!$F47=0,"-",IF('Denuncias-Renuncias'!G47=0,"-",('Denuncias-Renuncias'!G47/'Denuncias-Renuncias'!$F47)))</f>
        <v>5.1490514905149054E-2</v>
      </c>
      <c r="D47" s="61">
        <f>+IF('Denuncias-Renuncias'!$F47=0,"-",IF('Denuncias-Renuncias'!H47=0,"-",('Denuncias-Renuncias'!H47/'Denuncias-Renuncias'!$F47)))</f>
        <v>3.0111412225233364E-4</v>
      </c>
      <c r="E47" s="61">
        <f>+IF('Denuncias-Renuncias'!$F47=0,"-",IF('Denuncias-Renuncias'!I47=0,"-",('Denuncias-Renuncias'!I47/'Denuncias-Renuncias'!$F47)))</f>
        <v>0.56368563685636852</v>
      </c>
      <c r="F47" s="61">
        <f>+IF('Denuncias-Renuncias'!$F47=0,"-",IF('Denuncias-Renuncias'!J47=0,"-",('Denuncias-Renuncias'!J47/'Denuncias-Renuncias'!$F47)))</f>
        <v>9.6356519120746765E-3</v>
      </c>
      <c r="G47" s="61">
        <f>+IF('Denuncias-Renuncias'!$F47=0,"-",IF('Denuncias-Renuncias'!K47=0,"-",('Denuncias-Renuncias'!K47/'Denuncias-Renuncias'!$F47)))</f>
        <v>0.16410719662752182</v>
      </c>
      <c r="H47" s="61">
        <f>+IF('Denuncias-Renuncias'!$F47=0,"-",IF('Denuncias-Renuncias'!L47=0,"-",('Denuncias-Renuncias'!L47/'Denuncias-Renuncias'!$F47)))</f>
        <v>0.17073170731707318</v>
      </c>
      <c r="I47" s="61">
        <f>+IF('Denuncias-Renuncias'!$F47=0,"-",IF('Denuncias-Renuncias'!M47=0,"-",('Denuncias-Renuncias'!M47/'Denuncias-Renuncias'!$F47)))</f>
        <v>4.004817825956037E-2</v>
      </c>
    </row>
    <row r="48" spans="2:9" ht="20.100000000000001" customHeight="1" thickBot="1" x14ac:dyDescent="0.25">
      <c r="B48" s="4" t="s">
        <v>255</v>
      </c>
      <c r="C48" s="58">
        <f>+IF('Denuncias-Renuncias'!$F48=0,"-",IF('Denuncias-Renuncias'!G48=0,"-",('Denuncias-Renuncias'!G48/'Denuncias-Renuncias'!$F48)))</f>
        <v>9.852216748768473E-3</v>
      </c>
      <c r="D48" s="61" t="str">
        <f>+IF('Denuncias-Renuncias'!$F48=0,"-",IF('Denuncias-Renuncias'!H48=0,"-",('Denuncias-Renuncias'!H48/'Denuncias-Renuncias'!$F48)))</f>
        <v>-</v>
      </c>
      <c r="E48" s="61">
        <f>+IF('Denuncias-Renuncias'!$F48=0,"-",IF('Denuncias-Renuncias'!I48=0,"-",('Denuncias-Renuncias'!I48/'Denuncias-Renuncias'!$F48)))</f>
        <v>0.65517241379310343</v>
      </c>
      <c r="F48" s="61">
        <f>+IF('Denuncias-Renuncias'!$F48=0,"-",IF('Denuncias-Renuncias'!J48=0,"-",('Denuncias-Renuncias'!J48/'Denuncias-Renuncias'!$F48)))</f>
        <v>4.9261083743842365E-3</v>
      </c>
      <c r="G48" s="61">
        <f>+IF('Denuncias-Renuncias'!$F48=0,"-",IF('Denuncias-Renuncias'!K48=0,"-",('Denuncias-Renuncias'!K48/'Denuncias-Renuncias'!$F48)))</f>
        <v>0.1354679802955665</v>
      </c>
      <c r="H48" s="61">
        <f>+IF('Denuncias-Renuncias'!$F48=0,"-",IF('Denuncias-Renuncias'!L48=0,"-",('Denuncias-Renuncias'!L48/'Denuncias-Renuncias'!$F48)))</f>
        <v>5.1724137931034482E-2</v>
      </c>
      <c r="I48" s="61">
        <f>+IF('Denuncias-Renuncias'!$F48=0,"-",IF('Denuncias-Renuncias'!M48=0,"-",('Denuncias-Renuncias'!M48/'Denuncias-Renuncias'!$F48)))</f>
        <v>0.14285714285714285</v>
      </c>
    </row>
    <row r="49" spans="2:9" ht="20.100000000000001" customHeight="1" thickBot="1" x14ac:dyDescent="0.25">
      <c r="B49" s="4" t="s">
        <v>256</v>
      </c>
      <c r="C49" s="58">
        <f>+IF('Denuncias-Renuncias'!$F49=0,"-",IF('Denuncias-Renuncias'!G49=0,"-",('Denuncias-Renuncias'!G49/'Denuncias-Renuncias'!$F49)))</f>
        <v>2.1276595744680851E-2</v>
      </c>
      <c r="D49" s="61" t="str">
        <f>+IF('Denuncias-Renuncias'!$F49=0,"-",IF('Denuncias-Renuncias'!H49=0,"-",('Denuncias-Renuncias'!H49/'Denuncias-Renuncias'!$F49)))</f>
        <v>-</v>
      </c>
      <c r="E49" s="61">
        <f>+IF('Denuncias-Renuncias'!$F49=0,"-",IF('Denuncias-Renuncias'!I49=0,"-",('Denuncias-Renuncias'!I49/'Denuncias-Renuncias'!$F49)))</f>
        <v>0.87234042553191493</v>
      </c>
      <c r="F49" s="61">
        <f>+IF('Denuncias-Renuncias'!$F49=0,"-",IF('Denuncias-Renuncias'!J49=0,"-",('Denuncias-Renuncias'!J49/'Denuncias-Renuncias'!$F49)))</f>
        <v>1.0638297872340425E-2</v>
      </c>
      <c r="G49" s="61">
        <f>+IF('Denuncias-Renuncias'!$F49=0,"-",IF('Denuncias-Renuncias'!K49=0,"-",('Denuncias-Renuncias'!K49/'Denuncias-Renuncias'!$F49)))</f>
        <v>2.1276595744680851E-2</v>
      </c>
      <c r="H49" s="61">
        <f>+IF('Denuncias-Renuncias'!$F49=0,"-",IF('Denuncias-Renuncias'!L49=0,"-",('Denuncias-Renuncias'!L49/'Denuncias-Renuncias'!$F49)))</f>
        <v>2.1276595744680851E-2</v>
      </c>
      <c r="I49" s="61">
        <f>+IF('Denuncias-Renuncias'!$F49=0,"-",IF('Denuncias-Renuncias'!M49=0,"-",('Denuncias-Renuncias'!M49/'Denuncias-Renuncias'!$F49)))</f>
        <v>5.3191489361702128E-2</v>
      </c>
    </row>
    <row r="50" spans="2:9" ht="20.100000000000001" customHeight="1" thickBot="1" x14ac:dyDescent="0.25">
      <c r="B50" s="4" t="s">
        <v>257</v>
      </c>
      <c r="C50" s="58">
        <f>+IF('Denuncias-Renuncias'!$F50=0,"-",IF('Denuncias-Renuncias'!G50=0,"-",('Denuncias-Renuncias'!G50/'Denuncias-Renuncias'!$F50)))</f>
        <v>3.081232492997199E-2</v>
      </c>
      <c r="D50" s="61" t="str">
        <f>+IF('Denuncias-Renuncias'!$F50=0,"-",IF('Denuncias-Renuncias'!H50=0,"-",('Denuncias-Renuncias'!H50/'Denuncias-Renuncias'!$F50)))</f>
        <v>-</v>
      </c>
      <c r="E50" s="61">
        <f>+IF('Denuncias-Renuncias'!$F50=0,"-",IF('Denuncias-Renuncias'!I50=0,"-",('Denuncias-Renuncias'!I50/'Denuncias-Renuncias'!$F50)))</f>
        <v>0.77871148459383754</v>
      </c>
      <c r="F50" s="61">
        <f>+IF('Denuncias-Renuncias'!$F50=0,"-",IF('Denuncias-Renuncias'!J50=0,"-",('Denuncias-Renuncias'!J50/'Denuncias-Renuncias'!$F50)))</f>
        <v>2.3809523809523808E-2</v>
      </c>
      <c r="G50" s="61">
        <f>+IF('Denuncias-Renuncias'!$F50=0,"-",IF('Denuncias-Renuncias'!K50=0,"-",('Denuncias-Renuncias'!K50/'Denuncias-Renuncias'!$F50)))</f>
        <v>2.3809523809523808E-2</v>
      </c>
      <c r="H50" s="61">
        <f>+IF('Denuncias-Renuncias'!$F50=0,"-",IF('Denuncias-Renuncias'!L50=0,"-",('Denuncias-Renuncias'!L50/'Denuncias-Renuncias'!$F50)))</f>
        <v>0.14145658263305322</v>
      </c>
      <c r="I50" s="61">
        <f>+IF('Denuncias-Renuncias'!$F50=0,"-",IF('Denuncias-Renuncias'!M50=0,"-",('Denuncias-Renuncias'!M50/'Denuncias-Renuncias'!$F50)))</f>
        <v>1.4005602240896359E-3</v>
      </c>
    </row>
    <row r="51" spans="2:9" ht="20.100000000000001" customHeight="1" thickBot="1" x14ac:dyDescent="0.25">
      <c r="B51" s="4" t="s">
        <v>258</v>
      </c>
      <c r="C51" s="58">
        <f>+IF('Denuncias-Renuncias'!$F51=0,"-",IF('Denuncias-Renuncias'!G51=0,"-",('Denuncias-Renuncias'!G51/'Denuncias-Renuncias'!$F51)))</f>
        <v>4.6153846153846156E-2</v>
      </c>
      <c r="D51" s="61" t="str">
        <f>+IF('Denuncias-Renuncias'!$F51=0,"-",IF('Denuncias-Renuncias'!H51=0,"-",('Denuncias-Renuncias'!H51/'Denuncias-Renuncias'!$F51)))</f>
        <v>-</v>
      </c>
      <c r="E51" s="61">
        <f>+IF('Denuncias-Renuncias'!$F51=0,"-",IF('Denuncias-Renuncias'!I51=0,"-",('Denuncias-Renuncias'!I51/'Denuncias-Renuncias'!$F51)))</f>
        <v>0.79487179487179482</v>
      </c>
      <c r="F51" s="61">
        <f>+IF('Denuncias-Renuncias'!$F51=0,"-",IF('Denuncias-Renuncias'!J51=0,"-",('Denuncias-Renuncias'!J51/'Denuncias-Renuncias'!$F51)))</f>
        <v>5.1282051282051282E-3</v>
      </c>
      <c r="G51" s="61">
        <f>+IF('Denuncias-Renuncias'!$F51=0,"-",IF('Denuncias-Renuncias'!K51=0,"-",('Denuncias-Renuncias'!K51/'Denuncias-Renuncias'!$F51)))</f>
        <v>7.179487179487179E-2</v>
      </c>
      <c r="H51" s="61">
        <f>+IF('Denuncias-Renuncias'!$F51=0,"-",IF('Denuncias-Renuncias'!L51=0,"-",('Denuncias-Renuncias'!L51/'Denuncias-Renuncias'!$F51)))</f>
        <v>7.179487179487179E-2</v>
      </c>
      <c r="I51" s="61">
        <f>+IF('Denuncias-Renuncias'!$F51=0,"-",IF('Denuncias-Renuncias'!M51=0,"-",('Denuncias-Renuncias'!M51/'Denuncias-Renuncias'!$F51)))</f>
        <v>1.0256410256410256E-2</v>
      </c>
    </row>
    <row r="52" spans="2:9" ht="20.100000000000001" customHeight="1" thickBot="1" x14ac:dyDescent="0.25">
      <c r="B52" s="4" t="s">
        <v>259</v>
      </c>
      <c r="C52" s="58">
        <f>+IF('Denuncias-Renuncias'!$F52=0,"-",IF('Denuncias-Renuncias'!G52=0,"-",('Denuncias-Renuncias'!G52/'Denuncias-Renuncias'!$F52)))</f>
        <v>3.2863849765258218E-2</v>
      </c>
      <c r="D52" s="61" t="str">
        <f>+IF('Denuncias-Renuncias'!$F52=0,"-",IF('Denuncias-Renuncias'!H52=0,"-",('Denuncias-Renuncias'!H52/'Denuncias-Renuncias'!$F52)))</f>
        <v>-</v>
      </c>
      <c r="E52" s="61">
        <f>+IF('Denuncias-Renuncias'!$F52=0,"-",IF('Denuncias-Renuncias'!I52=0,"-",('Denuncias-Renuncias'!I52/'Denuncias-Renuncias'!$F52)))</f>
        <v>0.73239436619718312</v>
      </c>
      <c r="F52" s="61">
        <f>+IF('Denuncias-Renuncias'!$F52=0,"-",IF('Denuncias-Renuncias'!J52=0,"-",('Denuncias-Renuncias'!J52/'Denuncias-Renuncias'!$F52)))</f>
        <v>4.6948356807511738E-3</v>
      </c>
      <c r="G52" s="61">
        <f>+IF('Denuncias-Renuncias'!$F52=0,"-",IF('Denuncias-Renuncias'!K52=0,"-",('Denuncias-Renuncias'!K52/'Denuncias-Renuncias'!$F52)))</f>
        <v>0.14553990610328638</v>
      </c>
      <c r="H52" s="61">
        <f>+IF('Denuncias-Renuncias'!$F52=0,"-",IF('Denuncias-Renuncias'!L52=0,"-",('Denuncias-Renuncias'!L52/'Denuncias-Renuncias'!$F52)))</f>
        <v>5.6338028169014086E-2</v>
      </c>
      <c r="I52" s="61">
        <f>+IF('Denuncias-Renuncias'!$F52=0,"-",IF('Denuncias-Renuncias'!M52=0,"-",('Denuncias-Renuncias'!M52/'Denuncias-Renuncias'!$F52)))</f>
        <v>2.8169014084507043E-2</v>
      </c>
    </row>
    <row r="53" spans="2:9" ht="20.100000000000001" customHeight="1" thickBot="1" x14ac:dyDescent="0.25">
      <c r="B53" s="4" t="s">
        <v>260</v>
      </c>
      <c r="C53" s="58">
        <f>+IF('Denuncias-Renuncias'!$F53=0,"-",IF('Denuncias-Renuncias'!G53=0,"-",('Denuncias-Renuncias'!G53/'Denuncias-Renuncias'!$F53)))</f>
        <v>8.7613293051359523E-2</v>
      </c>
      <c r="D53" s="61" t="str">
        <f>+IF('Denuncias-Renuncias'!$F53=0,"-",IF('Denuncias-Renuncias'!H53=0,"-",('Denuncias-Renuncias'!H53/'Denuncias-Renuncias'!$F53)))</f>
        <v>-</v>
      </c>
      <c r="E53" s="61">
        <f>+IF('Denuncias-Renuncias'!$F53=0,"-",IF('Denuncias-Renuncias'!I53=0,"-",('Denuncias-Renuncias'!I53/'Denuncias-Renuncias'!$F53)))</f>
        <v>0.66918429003021151</v>
      </c>
      <c r="F53" s="61">
        <f>+IF('Denuncias-Renuncias'!$F53=0,"-",IF('Denuncias-Renuncias'!J53=0,"-",('Denuncias-Renuncias'!J53/'Denuncias-Renuncias'!$F53)))</f>
        <v>9.0634441087613302E-3</v>
      </c>
      <c r="G53" s="61">
        <f>+IF('Denuncias-Renuncias'!$F53=0,"-",IF('Denuncias-Renuncias'!K53=0,"-",('Denuncias-Renuncias'!K53/'Denuncias-Renuncias'!$F53)))</f>
        <v>0.13141993957703926</v>
      </c>
      <c r="H53" s="61">
        <f>+IF('Denuncias-Renuncias'!$F53=0,"-",IF('Denuncias-Renuncias'!L53=0,"-",('Denuncias-Renuncias'!L53/'Denuncias-Renuncias'!$F53)))</f>
        <v>8.7613293051359523E-2</v>
      </c>
      <c r="I53" s="61">
        <f>+IF('Denuncias-Renuncias'!$F53=0,"-",IF('Denuncias-Renuncias'!M53=0,"-",('Denuncias-Renuncias'!M53/'Denuncias-Renuncias'!$F53)))</f>
        <v>1.5105740181268883E-2</v>
      </c>
    </row>
    <row r="54" spans="2:9" ht="20.100000000000001" customHeight="1" thickBot="1" x14ac:dyDescent="0.25">
      <c r="B54" s="4" t="s">
        <v>261</v>
      </c>
      <c r="C54" s="58">
        <f>+IF('Denuncias-Renuncias'!$F54=0,"-",IF('Denuncias-Renuncias'!G54=0,"-",('Denuncias-Renuncias'!G54/'Denuncias-Renuncias'!$F54)))</f>
        <v>8.7292501431024613E-3</v>
      </c>
      <c r="D54" s="61">
        <f>+IF('Denuncias-Renuncias'!$F54=0,"-",IF('Denuncias-Renuncias'!H54=0,"-",('Denuncias-Renuncias'!H54/'Denuncias-Renuncias'!$F54)))</f>
        <v>1.5741270749856898E-3</v>
      </c>
      <c r="E54" s="61">
        <f>+IF('Denuncias-Renuncias'!$F54=0,"-",IF('Denuncias-Renuncias'!I54=0,"-",('Denuncias-Renuncias'!I54/'Denuncias-Renuncias'!$F54)))</f>
        <v>0.70563823697767603</v>
      </c>
      <c r="F54" s="61">
        <f>+IF('Denuncias-Renuncias'!$F54=0,"-",IF('Denuncias-Renuncias'!J54=0,"-",('Denuncias-Renuncias'!J54/'Denuncias-Renuncias'!$F54)))</f>
        <v>6.7258156840297656E-3</v>
      </c>
      <c r="G54" s="61">
        <f>+IF('Denuncias-Renuncias'!$F54=0,"-",IF('Denuncias-Renuncias'!K54=0,"-",('Denuncias-Renuncias'!K54/'Denuncias-Renuncias'!$F54)))</f>
        <v>0.1837435603892387</v>
      </c>
      <c r="H54" s="61">
        <f>+IF('Denuncias-Renuncias'!$F54=0,"-",IF('Denuncias-Renuncias'!L54=0,"-",('Denuncias-Renuncias'!L54/'Denuncias-Renuncias'!$F54)))</f>
        <v>4.3646250715512307E-2</v>
      </c>
      <c r="I54" s="61">
        <f>+IF('Denuncias-Renuncias'!$F54=0,"-",IF('Denuncias-Renuncias'!M54=0,"-",('Denuncias-Renuncias'!M54/'Denuncias-Renuncias'!$F54)))</f>
        <v>4.9942759015455064E-2</v>
      </c>
    </row>
    <row r="55" spans="2:9" ht="20.100000000000001" customHeight="1" thickBot="1" x14ac:dyDescent="0.25">
      <c r="B55" s="4" t="s">
        <v>262</v>
      </c>
      <c r="C55" s="58" t="str">
        <f>+IF('Denuncias-Renuncias'!$F55=0,"-",IF('Denuncias-Renuncias'!G55=0,"-",('Denuncias-Renuncias'!G55/'Denuncias-Renuncias'!$F55)))</f>
        <v>-</v>
      </c>
      <c r="D55" s="61" t="str">
        <f>+IF('Denuncias-Renuncias'!$F55=0,"-",IF('Denuncias-Renuncias'!H55=0,"-",('Denuncias-Renuncias'!H55/'Denuncias-Renuncias'!$F55)))</f>
        <v>-</v>
      </c>
      <c r="E55" s="61">
        <f>+IF('Denuncias-Renuncias'!$F55=0,"-",IF('Denuncias-Renuncias'!I55=0,"-",('Denuncias-Renuncias'!I55/'Denuncias-Renuncias'!$F55)))</f>
        <v>0.5767741935483871</v>
      </c>
      <c r="F55" s="61">
        <f>+IF('Denuncias-Renuncias'!$F55=0,"-",IF('Denuncias-Renuncias'!J55=0,"-",('Denuncias-Renuncias'!J55/'Denuncias-Renuncias'!$F55)))</f>
        <v>4.7311827956989247E-3</v>
      </c>
      <c r="G55" s="61">
        <f>+IF('Denuncias-Renuncias'!$F55=0,"-",IF('Denuncias-Renuncias'!K55=0,"-",('Denuncias-Renuncias'!K55/'Denuncias-Renuncias'!$F55)))</f>
        <v>0.10236559139784947</v>
      </c>
      <c r="H55" s="61">
        <f>+IF('Denuncias-Renuncias'!$F55=0,"-",IF('Denuncias-Renuncias'!L55=0,"-",('Denuncias-Renuncias'!L55/'Denuncias-Renuncias'!$F55)))</f>
        <v>4.9032258064516131E-2</v>
      </c>
      <c r="I55" s="61">
        <f>+IF('Denuncias-Renuncias'!$F55=0,"-",IF('Denuncias-Renuncias'!M55=0,"-",('Denuncias-Renuncias'!M55/'Denuncias-Renuncias'!$F55)))</f>
        <v>0.26709677419354838</v>
      </c>
    </row>
    <row r="56" spans="2:9" ht="20.100000000000001" customHeight="1" thickBot="1" x14ac:dyDescent="0.25">
      <c r="B56" s="4" t="s">
        <v>263</v>
      </c>
      <c r="C56" s="58">
        <f>+IF('Denuncias-Renuncias'!$F56=0,"-",IF('Denuncias-Renuncias'!G56=0,"-",('Denuncias-Renuncias'!G56/'Denuncias-Renuncias'!$F56)))</f>
        <v>6.5075921908893707E-3</v>
      </c>
      <c r="D56" s="61" t="str">
        <f>+IF('Denuncias-Renuncias'!$F56=0,"-",IF('Denuncias-Renuncias'!H56=0,"-",('Denuncias-Renuncias'!H56/'Denuncias-Renuncias'!$F56)))</f>
        <v>-</v>
      </c>
      <c r="E56" s="61">
        <f>+IF('Denuncias-Renuncias'!$F56=0,"-",IF('Denuncias-Renuncias'!I56=0,"-",('Denuncias-Renuncias'!I56/'Denuncias-Renuncias'!$F56)))</f>
        <v>0.72234273318872022</v>
      </c>
      <c r="F56" s="61">
        <f>+IF('Denuncias-Renuncias'!$F56=0,"-",IF('Denuncias-Renuncias'!J56=0,"-",('Denuncias-Renuncias'!J56/'Denuncias-Renuncias'!$F56)))</f>
        <v>4.3383947939262474E-3</v>
      </c>
      <c r="G56" s="61">
        <f>+IF('Denuncias-Renuncias'!$F56=0,"-",IF('Denuncias-Renuncias'!K56=0,"-",('Denuncias-Renuncias'!K56/'Denuncias-Renuncias'!$F56)))</f>
        <v>0.14316702819956617</v>
      </c>
      <c r="H56" s="61">
        <f>+IF('Denuncias-Renuncias'!$F56=0,"-",IF('Denuncias-Renuncias'!L56=0,"-",('Denuncias-Renuncias'!L56/'Denuncias-Renuncias'!$F56)))</f>
        <v>0.11713665943600868</v>
      </c>
      <c r="I56" s="61">
        <f>+IF('Denuncias-Renuncias'!$F56=0,"-",IF('Denuncias-Renuncias'!M56=0,"-",('Denuncias-Renuncias'!M56/'Denuncias-Renuncias'!$F56)))</f>
        <v>6.5075921908893707E-3</v>
      </c>
    </row>
    <row r="57" spans="2:9" ht="20.100000000000001" customHeight="1" thickBot="1" x14ac:dyDescent="0.25">
      <c r="B57" s="4" t="s">
        <v>264</v>
      </c>
      <c r="C57" s="58">
        <f>+IF('Denuncias-Renuncias'!$F57=0,"-",IF('Denuncias-Renuncias'!G57=0,"-",('Denuncias-Renuncias'!G57/'Denuncias-Renuncias'!$F57)))</f>
        <v>1.7777777777777778E-2</v>
      </c>
      <c r="D57" s="61" t="str">
        <f>+IF('Denuncias-Renuncias'!$F57=0,"-",IF('Denuncias-Renuncias'!H57=0,"-",('Denuncias-Renuncias'!H57/'Denuncias-Renuncias'!$F57)))</f>
        <v>-</v>
      </c>
      <c r="E57" s="61">
        <f>+IF('Denuncias-Renuncias'!$F57=0,"-",IF('Denuncias-Renuncias'!I57=0,"-",('Denuncias-Renuncias'!I57/'Denuncias-Renuncias'!$F57)))</f>
        <v>0.6</v>
      </c>
      <c r="F57" s="61">
        <f>+IF('Denuncias-Renuncias'!$F57=0,"-",IF('Denuncias-Renuncias'!J57=0,"-",('Denuncias-Renuncias'!J57/'Denuncias-Renuncias'!$F57)))</f>
        <v>4.4444444444444444E-3</v>
      </c>
      <c r="G57" s="61">
        <f>+IF('Denuncias-Renuncias'!$F57=0,"-",IF('Denuncias-Renuncias'!K57=0,"-",('Denuncias-Renuncias'!K57/'Denuncias-Renuncias'!$F57)))</f>
        <v>0.34222222222222221</v>
      </c>
      <c r="H57" s="61">
        <f>+IF('Denuncias-Renuncias'!$F57=0,"-",IF('Denuncias-Renuncias'!L57=0,"-",('Denuncias-Renuncias'!L57/'Denuncias-Renuncias'!$F57)))</f>
        <v>2.6666666666666668E-2</v>
      </c>
      <c r="I57" s="61">
        <f>+IF('Denuncias-Renuncias'!$F57=0,"-",IF('Denuncias-Renuncias'!M57=0,"-",('Denuncias-Renuncias'!M57/'Denuncias-Renuncias'!$F57)))</f>
        <v>8.8888888888888889E-3</v>
      </c>
    </row>
    <row r="58" spans="2:9" ht="20.100000000000001" customHeight="1" thickBot="1" x14ac:dyDescent="0.25">
      <c r="B58" s="4" t="s">
        <v>265</v>
      </c>
      <c r="C58" s="58">
        <f>+IF('Denuncias-Renuncias'!$F58=0,"-",IF('Denuncias-Renuncias'!G58=0,"-",('Denuncias-Renuncias'!G58/'Denuncias-Renuncias'!$F58)))</f>
        <v>0.10079575596816977</v>
      </c>
      <c r="D58" s="61">
        <f>+IF('Denuncias-Renuncias'!$F58=0,"-",IF('Denuncias-Renuncias'!H58=0,"-",('Denuncias-Renuncias'!H58/'Denuncias-Renuncias'!$F58)))</f>
        <v>7.9575596816976128E-3</v>
      </c>
      <c r="E58" s="61">
        <f>+IF('Denuncias-Renuncias'!$F58=0,"-",IF('Denuncias-Renuncias'!I58=0,"-",('Denuncias-Renuncias'!I58/'Denuncias-Renuncias'!$F58)))</f>
        <v>0.46153846153846156</v>
      </c>
      <c r="F58" s="61">
        <f>+IF('Denuncias-Renuncias'!$F58=0,"-",IF('Denuncias-Renuncias'!J58=0,"-",('Denuncias-Renuncias'!J58/'Denuncias-Renuncias'!$F58)))</f>
        <v>7.9575596816976128E-3</v>
      </c>
      <c r="G58" s="61">
        <f>+IF('Denuncias-Renuncias'!$F58=0,"-",IF('Denuncias-Renuncias'!K58=0,"-",('Denuncias-Renuncias'!K58/'Denuncias-Renuncias'!$F58)))</f>
        <v>0.32095490716180369</v>
      </c>
      <c r="H58" s="61">
        <f>+IF('Denuncias-Renuncias'!$F58=0,"-",IF('Denuncias-Renuncias'!L58=0,"-",('Denuncias-Renuncias'!L58/'Denuncias-Renuncias'!$F58)))</f>
        <v>3.1830238726790451E-2</v>
      </c>
      <c r="I58" s="61">
        <f>+IF('Denuncias-Renuncias'!$F58=0,"-",IF('Denuncias-Renuncias'!M58=0,"-",('Denuncias-Renuncias'!M58/'Denuncias-Renuncias'!$F58)))</f>
        <v>6.8965517241379309E-2</v>
      </c>
    </row>
    <row r="59" spans="2:9" ht="20.100000000000001" customHeight="1" thickBot="1" x14ac:dyDescent="0.25">
      <c r="B59" s="4" t="s">
        <v>266</v>
      </c>
      <c r="C59" s="58">
        <f>+IF('Denuncias-Renuncias'!$F59=0,"-",IF('Denuncias-Renuncias'!G59=0,"-",('Denuncias-Renuncias'!G59/'Denuncias-Renuncias'!$F59)))</f>
        <v>2.6506024096385541E-2</v>
      </c>
      <c r="D59" s="61" t="str">
        <f>+IF('Denuncias-Renuncias'!$F59=0,"-",IF('Denuncias-Renuncias'!H59=0,"-",('Denuncias-Renuncias'!H59/'Denuncias-Renuncias'!$F59)))</f>
        <v>-</v>
      </c>
      <c r="E59" s="61">
        <f>+IF('Denuncias-Renuncias'!$F59=0,"-",IF('Denuncias-Renuncias'!I59=0,"-",('Denuncias-Renuncias'!I59/'Denuncias-Renuncias'!$F59)))</f>
        <v>0.69638554216867465</v>
      </c>
      <c r="F59" s="61">
        <f>+IF('Denuncias-Renuncias'!$F59=0,"-",IF('Denuncias-Renuncias'!J59=0,"-",('Denuncias-Renuncias'!J59/'Denuncias-Renuncias'!$F59)))</f>
        <v>6.024096385542169E-3</v>
      </c>
      <c r="G59" s="61">
        <f>+IF('Denuncias-Renuncias'!$F59=0,"-",IF('Denuncias-Renuncias'!K59=0,"-",('Denuncias-Renuncias'!K59/'Denuncias-Renuncias'!$F59)))</f>
        <v>0.19759036144578312</v>
      </c>
      <c r="H59" s="61">
        <f>+IF('Denuncias-Renuncias'!$F59=0,"-",IF('Denuncias-Renuncias'!L59=0,"-",('Denuncias-Renuncias'!L59/'Denuncias-Renuncias'!$F59)))</f>
        <v>4.8192771084337352E-2</v>
      </c>
      <c r="I59" s="61">
        <f>+IF('Denuncias-Renuncias'!$F59=0,"-",IF('Denuncias-Renuncias'!M59=0,"-",('Denuncias-Renuncias'!M59/'Denuncias-Renuncias'!$F59)))</f>
        <v>2.5301204819277109E-2</v>
      </c>
    </row>
    <row r="60" spans="2:9" ht="20.100000000000001" customHeight="1" thickBot="1" x14ac:dyDescent="0.25">
      <c r="B60" s="4" t="s">
        <v>267</v>
      </c>
      <c r="C60" s="58" t="str">
        <f>+IF('Denuncias-Renuncias'!$F60=0,"-",IF('Denuncias-Renuncias'!G60=0,"-",('Denuncias-Renuncias'!G60/'Denuncias-Renuncias'!$F60)))</f>
        <v>-</v>
      </c>
      <c r="D60" s="59" t="str">
        <f>+IF('Denuncias-Renuncias'!$F60=0,"-",IF('Denuncias-Renuncias'!H60=0,"-",('Denuncias-Renuncias'!H60/'Denuncias-Renuncias'!$F60)))</f>
        <v>-</v>
      </c>
      <c r="E60" s="59">
        <f>+IF('Denuncias-Renuncias'!$F60=0,"-",IF('Denuncias-Renuncias'!I60=0,"-",('Denuncias-Renuncias'!I60/'Denuncias-Renuncias'!$F60)))</f>
        <v>0.8693877551020408</v>
      </c>
      <c r="F60" s="59">
        <f>+IF('Denuncias-Renuncias'!$F60=0,"-",IF('Denuncias-Renuncias'!J60=0,"-",('Denuncias-Renuncias'!J60/'Denuncias-Renuncias'!$F60)))</f>
        <v>1.2244897959183673E-2</v>
      </c>
      <c r="G60" s="59">
        <f>+IF('Denuncias-Renuncias'!$F60=0,"-",IF('Denuncias-Renuncias'!K60=0,"-",('Denuncias-Renuncias'!K60/'Denuncias-Renuncias'!$F60)))</f>
        <v>0.10204081632653061</v>
      </c>
      <c r="H60" s="59">
        <f>+IF('Denuncias-Renuncias'!$F60=0,"-",IF('Denuncias-Renuncias'!L60=0,"-",('Denuncias-Renuncias'!L60/'Denuncias-Renuncias'!$F60)))</f>
        <v>1.6326530612244899E-2</v>
      </c>
      <c r="I60" s="59" t="str">
        <f>+IF('Denuncias-Renuncias'!$F60=0,"-",IF('Denuncias-Renuncias'!M60=0,"-",('Denuncias-Renuncias'!M60/'Denuncias-Renuncias'!$F60)))</f>
        <v>-</v>
      </c>
    </row>
    <row r="61" spans="2:9" ht="20.100000000000001" customHeight="1" thickBot="1" x14ac:dyDescent="0.25">
      <c r="B61" s="7" t="s">
        <v>22</v>
      </c>
      <c r="C61" s="62">
        <f>+IF('Denuncias-Renuncias'!$F61=0,"-",IF('Denuncias-Renuncias'!G61=0,"-",('Denuncias-Renuncias'!G61/'Denuncias-Renuncias'!$F61)))</f>
        <v>2.8282828282828285E-2</v>
      </c>
      <c r="D61" s="62">
        <f>+IF('Denuncias-Renuncias'!$F61=0,"-",IF('Denuncias-Renuncias'!H61=0,"-",('Denuncias-Renuncias'!H61/'Denuncias-Renuncias'!$F61)))</f>
        <v>1.8135904499540863E-3</v>
      </c>
      <c r="E61" s="62">
        <f>+IF('Denuncias-Renuncias'!$F61=0,"-",IF('Denuncias-Renuncias'!I61=0,"-",('Denuncias-Renuncias'!I61/'Denuncias-Renuncias'!$F61)))</f>
        <v>0.67727272727272725</v>
      </c>
      <c r="F61" s="62">
        <f>+IF('Denuncias-Renuncias'!$F61=0,"-",IF('Denuncias-Renuncias'!J61=0,"-",('Denuncias-Renuncias'!J61/'Denuncias-Renuncias'!$F61)))</f>
        <v>1.2603305785123966E-2</v>
      </c>
      <c r="G61" s="62">
        <f>+IF('Denuncias-Renuncias'!$F61=0,"-",IF('Denuncias-Renuncias'!K61=0,"-",('Denuncias-Renuncias'!K61/'Denuncias-Renuncias'!$F61)))</f>
        <v>0.13914141414141415</v>
      </c>
      <c r="H61" s="62">
        <f>+IF('Denuncias-Renuncias'!$F61=0,"-",IF('Denuncias-Renuncias'!L61=0,"-",('Denuncias-Renuncias'!L61/'Denuncias-Renuncias'!$F61)))</f>
        <v>9.5156106519742878E-2</v>
      </c>
      <c r="I61" s="62">
        <f>+IF('Denuncias-Renuncias'!$F61=0,"-",IF('Denuncias-Renuncias'!M61=0,"-",('Denuncias-Renuncias'!M61/'Denuncias-Renuncias'!$F61)))</f>
        <v>4.5730027548209366E-2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29"/>
      <c r="C9" s="91" t="s">
        <v>172</v>
      </c>
      <c r="D9" s="91"/>
      <c r="E9" s="91"/>
      <c r="F9" s="91"/>
      <c r="G9" s="91" t="s">
        <v>173</v>
      </c>
      <c r="H9" s="91"/>
      <c r="I9" s="91"/>
    </row>
    <row r="10" spans="2:9" ht="57" x14ac:dyDescent="0.2">
      <c r="B10" s="26"/>
      <c r="C10" s="22" t="s">
        <v>174</v>
      </c>
      <c r="D10" s="22" t="s">
        <v>175</v>
      </c>
      <c r="E10" s="22" t="s">
        <v>176</v>
      </c>
      <c r="F10" s="22" t="s">
        <v>177</v>
      </c>
      <c r="G10" s="22" t="s">
        <v>178</v>
      </c>
      <c r="H10" s="22" t="s">
        <v>179</v>
      </c>
      <c r="I10" s="22" t="s">
        <v>180</v>
      </c>
    </row>
    <row r="11" spans="2:9" ht="20.100000000000001" customHeight="1" thickBot="1" x14ac:dyDescent="0.25">
      <c r="B11" s="3" t="s">
        <v>218</v>
      </c>
      <c r="C11" s="40">
        <v>8</v>
      </c>
      <c r="D11" s="40">
        <v>0</v>
      </c>
      <c r="E11" s="40">
        <v>0</v>
      </c>
      <c r="F11" s="40">
        <v>8</v>
      </c>
      <c r="G11" s="40">
        <v>112</v>
      </c>
      <c r="H11" s="40">
        <v>8</v>
      </c>
      <c r="I11" s="40">
        <v>120</v>
      </c>
    </row>
    <row r="12" spans="2:9" ht="20.100000000000001" customHeight="1" thickBot="1" x14ac:dyDescent="0.25">
      <c r="B12" s="4" t="s">
        <v>219</v>
      </c>
      <c r="C12" s="40">
        <v>7</v>
      </c>
      <c r="D12" s="40">
        <v>1</v>
      </c>
      <c r="E12" s="40">
        <v>0</v>
      </c>
      <c r="F12" s="40">
        <v>8</v>
      </c>
      <c r="G12" s="40">
        <v>386</v>
      </c>
      <c r="H12" s="40">
        <v>0</v>
      </c>
      <c r="I12" s="40">
        <v>386</v>
      </c>
    </row>
    <row r="13" spans="2:9" ht="20.100000000000001" customHeight="1" thickBot="1" x14ac:dyDescent="0.25">
      <c r="B13" s="4" t="s">
        <v>220</v>
      </c>
      <c r="C13" s="40">
        <v>14</v>
      </c>
      <c r="D13" s="40">
        <v>5</v>
      </c>
      <c r="E13" s="40">
        <v>0</v>
      </c>
      <c r="F13" s="40">
        <v>19</v>
      </c>
      <c r="G13" s="40">
        <v>161</v>
      </c>
      <c r="H13" s="40">
        <v>1</v>
      </c>
      <c r="I13" s="40">
        <v>162</v>
      </c>
    </row>
    <row r="14" spans="2:9" ht="20.100000000000001" customHeight="1" thickBot="1" x14ac:dyDescent="0.25">
      <c r="B14" s="4" t="s">
        <v>221</v>
      </c>
      <c r="C14" s="40">
        <v>3</v>
      </c>
      <c r="D14" s="40">
        <v>12</v>
      </c>
      <c r="E14" s="40">
        <v>13</v>
      </c>
      <c r="F14" s="40">
        <v>28</v>
      </c>
      <c r="G14" s="40">
        <v>152</v>
      </c>
      <c r="H14" s="40">
        <v>9</v>
      </c>
      <c r="I14" s="40">
        <v>161</v>
      </c>
    </row>
    <row r="15" spans="2:9" ht="20.100000000000001" customHeight="1" thickBot="1" x14ac:dyDescent="0.25">
      <c r="B15" s="4" t="s">
        <v>222</v>
      </c>
      <c r="C15" s="40">
        <v>5</v>
      </c>
      <c r="D15" s="40">
        <v>10</v>
      </c>
      <c r="E15" s="40">
        <v>0</v>
      </c>
      <c r="F15" s="40">
        <v>15</v>
      </c>
      <c r="G15" s="40">
        <v>249</v>
      </c>
      <c r="H15" s="40">
        <v>5</v>
      </c>
      <c r="I15" s="40">
        <v>254</v>
      </c>
    </row>
    <row r="16" spans="2:9" ht="20.100000000000001" customHeight="1" thickBot="1" x14ac:dyDescent="0.25">
      <c r="B16" s="4" t="s">
        <v>223</v>
      </c>
      <c r="C16" s="40">
        <v>15</v>
      </c>
      <c r="D16" s="40">
        <v>6</v>
      </c>
      <c r="E16" s="40">
        <v>0</v>
      </c>
      <c r="F16" s="40">
        <v>21</v>
      </c>
      <c r="G16" s="40">
        <v>85</v>
      </c>
      <c r="H16" s="40">
        <v>0</v>
      </c>
      <c r="I16" s="40">
        <v>85</v>
      </c>
    </row>
    <row r="17" spans="2:9" ht="20.100000000000001" customHeight="1" thickBot="1" x14ac:dyDescent="0.25">
      <c r="B17" s="4" t="s">
        <v>224</v>
      </c>
      <c r="C17" s="40">
        <v>23</v>
      </c>
      <c r="D17" s="40">
        <v>0</v>
      </c>
      <c r="E17" s="40">
        <v>0</v>
      </c>
      <c r="F17" s="40">
        <v>23</v>
      </c>
      <c r="G17" s="40">
        <v>596</v>
      </c>
      <c r="H17" s="40">
        <v>8</v>
      </c>
      <c r="I17" s="40">
        <v>604</v>
      </c>
    </row>
    <row r="18" spans="2:9" ht="20.100000000000001" customHeight="1" thickBot="1" x14ac:dyDescent="0.25">
      <c r="B18" s="4" t="s">
        <v>225</v>
      </c>
      <c r="C18" s="40">
        <v>24</v>
      </c>
      <c r="D18" s="40">
        <v>21</v>
      </c>
      <c r="E18" s="40">
        <v>1</v>
      </c>
      <c r="F18" s="40">
        <v>46</v>
      </c>
      <c r="G18" s="40">
        <v>564</v>
      </c>
      <c r="H18" s="40">
        <v>17</v>
      </c>
      <c r="I18" s="40">
        <v>581</v>
      </c>
    </row>
    <row r="19" spans="2:9" ht="20.100000000000001" customHeight="1" thickBot="1" x14ac:dyDescent="0.25">
      <c r="B19" s="4" t="s">
        <v>226</v>
      </c>
      <c r="C19" s="40">
        <v>0</v>
      </c>
      <c r="D19" s="40">
        <v>0</v>
      </c>
      <c r="E19" s="40">
        <v>0</v>
      </c>
      <c r="F19" s="40">
        <v>0</v>
      </c>
      <c r="G19" s="40">
        <v>48</v>
      </c>
      <c r="H19" s="40">
        <v>4</v>
      </c>
      <c r="I19" s="40">
        <v>52</v>
      </c>
    </row>
    <row r="20" spans="2:9" ht="20.100000000000001" customHeight="1" thickBot="1" x14ac:dyDescent="0.25">
      <c r="B20" s="4" t="s">
        <v>227</v>
      </c>
      <c r="C20" s="40">
        <v>0</v>
      </c>
      <c r="D20" s="40">
        <v>0</v>
      </c>
      <c r="E20" s="40">
        <v>0</v>
      </c>
      <c r="F20" s="40">
        <v>0</v>
      </c>
      <c r="G20" s="40">
        <v>11</v>
      </c>
      <c r="H20" s="40">
        <v>0</v>
      </c>
      <c r="I20" s="40">
        <v>11</v>
      </c>
    </row>
    <row r="21" spans="2:9" ht="20.100000000000001" customHeight="1" thickBot="1" x14ac:dyDescent="0.25">
      <c r="B21" s="4" t="s">
        <v>228</v>
      </c>
      <c r="C21" s="40">
        <v>1</v>
      </c>
      <c r="D21" s="40">
        <v>5</v>
      </c>
      <c r="E21" s="40">
        <v>23</v>
      </c>
      <c r="F21" s="40">
        <v>29</v>
      </c>
      <c r="G21" s="40">
        <v>270</v>
      </c>
      <c r="H21" s="40">
        <v>6</v>
      </c>
      <c r="I21" s="40">
        <v>276</v>
      </c>
    </row>
    <row r="22" spans="2:9" ht="20.100000000000001" customHeight="1" thickBot="1" x14ac:dyDescent="0.25">
      <c r="B22" s="4" t="s">
        <v>229</v>
      </c>
      <c r="C22" s="40">
        <v>11</v>
      </c>
      <c r="D22" s="40">
        <v>1</v>
      </c>
      <c r="E22" s="40">
        <v>0</v>
      </c>
      <c r="F22" s="40">
        <v>12</v>
      </c>
      <c r="G22" s="40">
        <v>259</v>
      </c>
      <c r="H22" s="40">
        <v>0</v>
      </c>
      <c r="I22" s="40">
        <v>259</v>
      </c>
    </row>
    <row r="23" spans="2:9" ht="20.100000000000001" customHeight="1" thickBot="1" x14ac:dyDescent="0.25">
      <c r="B23" s="4" t="s">
        <v>230</v>
      </c>
      <c r="C23" s="40">
        <v>7</v>
      </c>
      <c r="D23" s="40">
        <v>3</v>
      </c>
      <c r="E23" s="40">
        <v>18</v>
      </c>
      <c r="F23" s="40">
        <v>28</v>
      </c>
      <c r="G23" s="40">
        <v>669</v>
      </c>
      <c r="H23" s="40">
        <v>0</v>
      </c>
      <c r="I23" s="40">
        <v>669</v>
      </c>
    </row>
    <row r="24" spans="2:9" ht="20.100000000000001" customHeight="1" thickBot="1" x14ac:dyDescent="0.25">
      <c r="B24" s="4" t="s">
        <v>231</v>
      </c>
      <c r="C24" s="40">
        <v>36</v>
      </c>
      <c r="D24" s="40">
        <v>10</v>
      </c>
      <c r="E24" s="40">
        <v>23</v>
      </c>
      <c r="F24" s="40">
        <v>69</v>
      </c>
      <c r="G24" s="40">
        <v>355</v>
      </c>
      <c r="H24" s="40">
        <v>2</v>
      </c>
      <c r="I24" s="40">
        <v>357</v>
      </c>
    </row>
    <row r="25" spans="2:9" ht="20.100000000000001" customHeight="1" thickBot="1" x14ac:dyDescent="0.25">
      <c r="B25" s="4" t="s">
        <v>232</v>
      </c>
      <c r="C25" s="40">
        <v>1</v>
      </c>
      <c r="D25" s="40">
        <v>17</v>
      </c>
      <c r="E25" s="40">
        <v>0</v>
      </c>
      <c r="F25" s="40">
        <v>18</v>
      </c>
      <c r="G25" s="40">
        <v>418</v>
      </c>
      <c r="H25" s="40">
        <v>16</v>
      </c>
      <c r="I25" s="40">
        <v>434</v>
      </c>
    </row>
    <row r="26" spans="2:9" ht="20.100000000000001" customHeight="1" thickBot="1" x14ac:dyDescent="0.25">
      <c r="B26" s="5" t="s">
        <v>233</v>
      </c>
      <c r="C26" s="40">
        <v>2</v>
      </c>
      <c r="D26" s="40">
        <v>16</v>
      </c>
      <c r="E26" s="40">
        <v>0</v>
      </c>
      <c r="F26" s="40">
        <v>18</v>
      </c>
      <c r="G26" s="40">
        <v>267</v>
      </c>
      <c r="H26" s="40">
        <v>4</v>
      </c>
      <c r="I26" s="40">
        <v>271</v>
      </c>
    </row>
    <row r="27" spans="2:9" ht="20.100000000000001" customHeight="1" thickBot="1" x14ac:dyDescent="0.25">
      <c r="B27" s="6" t="s">
        <v>234</v>
      </c>
      <c r="C27" s="40">
        <v>0</v>
      </c>
      <c r="D27" s="40">
        <v>0</v>
      </c>
      <c r="E27" s="40">
        <v>0</v>
      </c>
      <c r="F27" s="40">
        <v>0</v>
      </c>
      <c r="G27" s="40">
        <v>40</v>
      </c>
      <c r="H27" s="40">
        <v>0</v>
      </c>
      <c r="I27" s="40">
        <v>40</v>
      </c>
    </row>
    <row r="28" spans="2:9" ht="20.100000000000001" customHeight="1" thickBot="1" x14ac:dyDescent="0.25">
      <c r="B28" s="4" t="s">
        <v>235</v>
      </c>
      <c r="C28" s="40">
        <v>0</v>
      </c>
      <c r="D28" s="40">
        <v>5</v>
      </c>
      <c r="E28" s="40">
        <v>0</v>
      </c>
      <c r="F28" s="40">
        <v>5</v>
      </c>
      <c r="G28" s="40">
        <v>65</v>
      </c>
      <c r="H28" s="40">
        <v>0</v>
      </c>
      <c r="I28" s="40">
        <v>65</v>
      </c>
    </row>
    <row r="29" spans="2:9" ht="20.100000000000001" customHeight="1" thickBot="1" x14ac:dyDescent="0.25">
      <c r="B29" s="4" t="s">
        <v>236</v>
      </c>
      <c r="C29" s="40">
        <v>0</v>
      </c>
      <c r="D29" s="40">
        <v>4</v>
      </c>
      <c r="E29" s="40">
        <v>0</v>
      </c>
      <c r="F29" s="40">
        <v>4</v>
      </c>
      <c r="G29" s="40">
        <v>93</v>
      </c>
      <c r="H29" s="40">
        <v>0</v>
      </c>
      <c r="I29" s="40">
        <v>93</v>
      </c>
    </row>
    <row r="30" spans="2:9" ht="20.100000000000001" customHeight="1" thickBot="1" x14ac:dyDescent="0.25">
      <c r="B30" s="4" t="s">
        <v>237</v>
      </c>
      <c r="C30" s="40">
        <v>0</v>
      </c>
      <c r="D30" s="40">
        <v>0</v>
      </c>
      <c r="E30" s="40">
        <v>0</v>
      </c>
      <c r="F30" s="40">
        <v>0</v>
      </c>
      <c r="G30" s="40">
        <v>67</v>
      </c>
      <c r="H30" s="40">
        <v>0</v>
      </c>
      <c r="I30" s="40">
        <v>67</v>
      </c>
    </row>
    <row r="31" spans="2:9" ht="20.100000000000001" customHeight="1" thickBot="1" x14ac:dyDescent="0.25">
      <c r="B31" s="4" t="s">
        <v>238</v>
      </c>
      <c r="C31" s="40">
        <v>0</v>
      </c>
      <c r="D31" s="40">
        <v>0</v>
      </c>
      <c r="E31" s="40">
        <v>0</v>
      </c>
      <c r="F31" s="40">
        <v>0</v>
      </c>
      <c r="G31" s="40">
        <v>32</v>
      </c>
      <c r="H31" s="40">
        <v>0</v>
      </c>
      <c r="I31" s="40">
        <v>32</v>
      </c>
    </row>
    <row r="32" spans="2:9" ht="20.100000000000001" customHeight="1" thickBot="1" x14ac:dyDescent="0.25">
      <c r="B32" s="4" t="s">
        <v>239</v>
      </c>
      <c r="C32" s="40">
        <v>1</v>
      </c>
      <c r="D32" s="40">
        <v>2</v>
      </c>
      <c r="E32" s="40">
        <v>0</v>
      </c>
      <c r="F32" s="40">
        <v>3</v>
      </c>
      <c r="G32" s="40">
        <v>34</v>
      </c>
      <c r="H32" s="40">
        <v>0</v>
      </c>
      <c r="I32" s="40">
        <v>34</v>
      </c>
    </row>
    <row r="33" spans="2:9" ht="20.100000000000001" customHeight="1" thickBot="1" x14ac:dyDescent="0.25">
      <c r="B33" s="4" t="s">
        <v>240</v>
      </c>
      <c r="C33" s="40">
        <v>0</v>
      </c>
      <c r="D33" s="40">
        <v>0</v>
      </c>
      <c r="E33" s="40">
        <v>0</v>
      </c>
      <c r="F33" s="40">
        <v>0</v>
      </c>
      <c r="G33" s="40">
        <v>8</v>
      </c>
      <c r="H33" s="40">
        <v>0</v>
      </c>
      <c r="I33" s="40">
        <v>8</v>
      </c>
    </row>
    <row r="34" spans="2:9" ht="20.100000000000001" customHeight="1" thickBot="1" x14ac:dyDescent="0.25">
      <c r="B34" s="4" t="s">
        <v>241</v>
      </c>
      <c r="C34" s="40">
        <v>0</v>
      </c>
      <c r="D34" s="40">
        <v>39</v>
      </c>
      <c r="E34" s="40">
        <v>0</v>
      </c>
      <c r="F34" s="40">
        <v>39</v>
      </c>
      <c r="G34" s="40">
        <v>94</v>
      </c>
      <c r="H34" s="40">
        <v>0</v>
      </c>
      <c r="I34" s="40">
        <v>94</v>
      </c>
    </row>
    <row r="35" spans="2:9" ht="20.100000000000001" customHeight="1" thickBot="1" x14ac:dyDescent="0.25">
      <c r="B35" s="4" t="s">
        <v>242</v>
      </c>
      <c r="C35" s="40">
        <v>2</v>
      </c>
      <c r="D35" s="40">
        <v>0</v>
      </c>
      <c r="E35" s="40">
        <v>0</v>
      </c>
      <c r="F35" s="40">
        <v>2</v>
      </c>
      <c r="G35" s="40">
        <v>43</v>
      </c>
      <c r="H35" s="40">
        <v>1</v>
      </c>
      <c r="I35" s="40">
        <v>44</v>
      </c>
    </row>
    <row r="36" spans="2:9" ht="20.100000000000001" customHeight="1" thickBot="1" x14ac:dyDescent="0.25">
      <c r="B36" s="4" t="s">
        <v>243</v>
      </c>
      <c r="C36" s="40">
        <v>1</v>
      </c>
      <c r="D36" s="40">
        <v>0</v>
      </c>
      <c r="E36" s="40">
        <v>0</v>
      </c>
      <c r="F36" s="40">
        <v>1</v>
      </c>
      <c r="G36" s="40">
        <v>58</v>
      </c>
      <c r="H36" s="40">
        <v>2</v>
      </c>
      <c r="I36" s="40">
        <v>60</v>
      </c>
    </row>
    <row r="37" spans="2:9" ht="20.100000000000001" customHeight="1" thickBot="1" x14ac:dyDescent="0.25">
      <c r="B37" s="4" t="s">
        <v>244</v>
      </c>
      <c r="C37" s="40">
        <v>0</v>
      </c>
      <c r="D37" s="40">
        <v>3</v>
      </c>
      <c r="E37" s="40">
        <v>1</v>
      </c>
      <c r="F37" s="40">
        <v>4</v>
      </c>
      <c r="G37" s="40">
        <v>126</v>
      </c>
      <c r="H37" s="40">
        <v>10</v>
      </c>
      <c r="I37" s="40">
        <v>136</v>
      </c>
    </row>
    <row r="38" spans="2:9" ht="20.100000000000001" customHeight="1" thickBot="1" x14ac:dyDescent="0.25">
      <c r="B38" s="4" t="s">
        <v>245</v>
      </c>
      <c r="C38" s="40">
        <v>0</v>
      </c>
      <c r="D38" s="40">
        <v>0</v>
      </c>
      <c r="E38" s="40">
        <v>0</v>
      </c>
      <c r="F38" s="40">
        <v>0</v>
      </c>
      <c r="G38" s="40">
        <v>32</v>
      </c>
      <c r="H38" s="40">
        <v>3</v>
      </c>
      <c r="I38" s="40">
        <v>35</v>
      </c>
    </row>
    <row r="39" spans="2:9" ht="20.100000000000001" customHeight="1" thickBot="1" x14ac:dyDescent="0.25">
      <c r="B39" s="4" t="s">
        <v>246</v>
      </c>
      <c r="C39" s="40">
        <v>0</v>
      </c>
      <c r="D39" s="40">
        <v>0</v>
      </c>
      <c r="E39" s="40">
        <v>0</v>
      </c>
      <c r="F39" s="40">
        <v>0</v>
      </c>
      <c r="G39" s="40">
        <v>91</v>
      </c>
      <c r="H39" s="40">
        <v>0</v>
      </c>
      <c r="I39" s="40">
        <v>91</v>
      </c>
    </row>
    <row r="40" spans="2:9" ht="20.100000000000001" customHeight="1" thickBot="1" x14ac:dyDescent="0.25">
      <c r="B40" s="4" t="s">
        <v>247</v>
      </c>
      <c r="C40" s="40">
        <v>0</v>
      </c>
      <c r="D40" s="40">
        <v>0</v>
      </c>
      <c r="E40" s="40">
        <v>0</v>
      </c>
      <c r="F40" s="40">
        <v>0</v>
      </c>
      <c r="G40" s="40">
        <v>275</v>
      </c>
      <c r="H40" s="40">
        <v>0</v>
      </c>
      <c r="I40" s="40">
        <v>275</v>
      </c>
    </row>
    <row r="41" spans="2:9" ht="20.100000000000001" customHeight="1" thickBot="1" x14ac:dyDescent="0.25">
      <c r="B41" s="4" t="s">
        <v>248</v>
      </c>
      <c r="C41" s="40">
        <v>66</v>
      </c>
      <c r="D41" s="40">
        <v>25</v>
      </c>
      <c r="E41" s="40">
        <v>10</v>
      </c>
      <c r="F41" s="40">
        <v>101</v>
      </c>
      <c r="G41" s="40">
        <v>1073</v>
      </c>
      <c r="H41" s="40">
        <v>199</v>
      </c>
      <c r="I41" s="40">
        <v>1272</v>
      </c>
    </row>
    <row r="42" spans="2:9" ht="20.100000000000001" customHeight="1" thickBot="1" x14ac:dyDescent="0.25">
      <c r="B42" s="4" t="s">
        <v>249</v>
      </c>
      <c r="C42" s="40">
        <v>3</v>
      </c>
      <c r="D42" s="40">
        <v>2</v>
      </c>
      <c r="E42" s="40">
        <v>0</v>
      </c>
      <c r="F42" s="40">
        <v>5</v>
      </c>
      <c r="G42" s="40">
        <v>179</v>
      </c>
      <c r="H42" s="40">
        <v>25</v>
      </c>
      <c r="I42" s="40">
        <v>204</v>
      </c>
    </row>
    <row r="43" spans="2:9" ht="20.100000000000001" customHeight="1" thickBot="1" x14ac:dyDescent="0.25">
      <c r="B43" s="4" t="s">
        <v>250</v>
      </c>
      <c r="C43" s="40">
        <v>2</v>
      </c>
      <c r="D43" s="40">
        <v>0</v>
      </c>
      <c r="E43" s="40">
        <v>0</v>
      </c>
      <c r="F43" s="40">
        <v>2</v>
      </c>
      <c r="G43" s="40">
        <v>104</v>
      </c>
      <c r="H43" s="40">
        <v>0</v>
      </c>
      <c r="I43" s="40">
        <v>104</v>
      </c>
    </row>
    <row r="44" spans="2:9" ht="20.100000000000001" customHeight="1" thickBot="1" x14ac:dyDescent="0.25">
      <c r="B44" s="4" t="s">
        <v>251</v>
      </c>
      <c r="C44" s="40">
        <v>0</v>
      </c>
      <c r="D44" s="40">
        <v>2</v>
      </c>
      <c r="E44" s="40">
        <v>0</v>
      </c>
      <c r="F44" s="40">
        <v>2</v>
      </c>
      <c r="G44" s="40">
        <v>264</v>
      </c>
      <c r="H44" s="40">
        <v>10</v>
      </c>
      <c r="I44" s="40">
        <v>274</v>
      </c>
    </row>
    <row r="45" spans="2:9" ht="20.100000000000001" customHeight="1" thickBot="1" x14ac:dyDescent="0.25">
      <c r="B45" s="4" t="s">
        <v>252</v>
      </c>
      <c r="C45" s="40">
        <v>35</v>
      </c>
      <c r="D45" s="40">
        <v>4</v>
      </c>
      <c r="E45" s="40">
        <v>30</v>
      </c>
      <c r="F45" s="40">
        <v>69</v>
      </c>
      <c r="G45" s="40">
        <v>460</v>
      </c>
      <c r="H45" s="40">
        <v>19</v>
      </c>
      <c r="I45" s="40">
        <v>479</v>
      </c>
    </row>
    <row r="46" spans="2:9" ht="20.100000000000001" customHeight="1" thickBot="1" x14ac:dyDescent="0.25">
      <c r="B46" s="4" t="s">
        <v>253</v>
      </c>
      <c r="C46" s="40">
        <v>3</v>
      </c>
      <c r="D46" s="40">
        <v>0</v>
      </c>
      <c r="E46" s="40">
        <v>0</v>
      </c>
      <c r="F46" s="40">
        <v>3</v>
      </c>
      <c r="G46" s="40">
        <v>110</v>
      </c>
      <c r="H46" s="40">
        <v>1</v>
      </c>
      <c r="I46" s="40">
        <v>111</v>
      </c>
    </row>
    <row r="47" spans="2:9" ht="20.100000000000001" customHeight="1" thickBot="1" x14ac:dyDescent="0.25">
      <c r="B47" s="4" t="s">
        <v>254</v>
      </c>
      <c r="C47" s="40">
        <v>12</v>
      </c>
      <c r="D47" s="40">
        <v>20</v>
      </c>
      <c r="E47" s="40">
        <v>222</v>
      </c>
      <c r="F47" s="40">
        <v>254</v>
      </c>
      <c r="G47" s="40">
        <v>671</v>
      </c>
      <c r="H47" s="40">
        <v>78</v>
      </c>
      <c r="I47" s="40">
        <v>749</v>
      </c>
    </row>
    <row r="48" spans="2:9" ht="20.100000000000001" customHeight="1" thickBot="1" x14ac:dyDescent="0.25">
      <c r="B48" s="4" t="s">
        <v>255</v>
      </c>
      <c r="C48" s="40">
        <v>2</v>
      </c>
      <c r="D48" s="40">
        <v>3</v>
      </c>
      <c r="E48" s="40">
        <v>20</v>
      </c>
      <c r="F48" s="40">
        <v>25</v>
      </c>
      <c r="G48" s="40">
        <v>108</v>
      </c>
      <c r="H48" s="40">
        <v>3</v>
      </c>
      <c r="I48" s="40">
        <v>111</v>
      </c>
    </row>
    <row r="49" spans="2:9" ht="20.100000000000001" customHeight="1" thickBot="1" x14ac:dyDescent="0.25">
      <c r="B49" s="4" t="s">
        <v>256</v>
      </c>
      <c r="C49" s="40">
        <v>2</v>
      </c>
      <c r="D49" s="40">
        <v>0</v>
      </c>
      <c r="E49" s="40">
        <v>0</v>
      </c>
      <c r="F49" s="40">
        <v>2</v>
      </c>
      <c r="G49" s="40">
        <v>59</v>
      </c>
      <c r="H49" s="40">
        <v>8</v>
      </c>
      <c r="I49" s="40">
        <v>67</v>
      </c>
    </row>
    <row r="50" spans="2:9" ht="20.100000000000001" customHeight="1" thickBot="1" x14ac:dyDescent="0.25">
      <c r="B50" s="4" t="s">
        <v>257</v>
      </c>
      <c r="C50" s="40">
        <v>9</v>
      </c>
      <c r="D50" s="40">
        <v>0</v>
      </c>
      <c r="E50" s="40">
        <v>0</v>
      </c>
      <c r="F50" s="40">
        <v>9</v>
      </c>
      <c r="G50" s="40">
        <v>166</v>
      </c>
      <c r="H50" s="40">
        <v>10</v>
      </c>
      <c r="I50" s="40">
        <v>176</v>
      </c>
    </row>
    <row r="51" spans="2:9" ht="20.100000000000001" customHeight="1" thickBot="1" x14ac:dyDescent="0.25">
      <c r="B51" s="4" t="s">
        <v>258</v>
      </c>
      <c r="C51" s="40">
        <v>0</v>
      </c>
      <c r="D51" s="40">
        <v>0</v>
      </c>
      <c r="E51" s="40">
        <v>0</v>
      </c>
      <c r="F51" s="40">
        <v>0</v>
      </c>
      <c r="G51" s="40">
        <v>86</v>
      </c>
      <c r="H51" s="40">
        <v>0</v>
      </c>
      <c r="I51" s="40">
        <v>86</v>
      </c>
    </row>
    <row r="52" spans="2:9" ht="20.100000000000001" customHeight="1" thickBot="1" x14ac:dyDescent="0.25">
      <c r="B52" s="4" t="s">
        <v>259</v>
      </c>
      <c r="C52" s="40">
        <v>4</v>
      </c>
      <c r="D52" s="40">
        <v>0</v>
      </c>
      <c r="E52" s="40">
        <v>0</v>
      </c>
      <c r="F52" s="40">
        <v>4</v>
      </c>
      <c r="G52" s="40">
        <v>76</v>
      </c>
      <c r="H52" s="40">
        <v>0</v>
      </c>
      <c r="I52" s="40">
        <v>76</v>
      </c>
    </row>
    <row r="53" spans="2:9" ht="20.100000000000001" customHeight="1" thickBot="1" x14ac:dyDescent="0.25">
      <c r="B53" s="4" t="s">
        <v>260</v>
      </c>
      <c r="C53" s="40">
        <v>3</v>
      </c>
      <c r="D53" s="40">
        <v>2</v>
      </c>
      <c r="E53" s="40">
        <v>0</v>
      </c>
      <c r="F53" s="40">
        <v>5</v>
      </c>
      <c r="G53" s="40">
        <v>235</v>
      </c>
      <c r="H53" s="40">
        <v>1</v>
      </c>
      <c r="I53" s="40">
        <v>236</v>
      </c>
    </row>
    <row r="54" spans="2:9" ht="20.100000000000001" customHeight="1" thickBot="1" x14ac:dyDescent="0.25">
      <c r="B54" s="4" t="s">
        <v>261</v>
      </c>
      <c r="C54" s="40">
        <v>38</v>
      </c>
      <c r="D54" s="40">
        <v>32</v>
      </c>
      <c r="E54" s="40">
        <v>7</v>
      </c>
      <c r="F54" s="40">
        <v>77</v>
      </c>
      <c r="G54" s="40">
        <v>2215</v>
      </c>
      <c r="H54" s="40">
        <v>208</v>
      </c>
      <c r="I54" s="40">
        <v>2423</v>
      </c>
    </row>
    <row r="55" spans="2:9" ht="20.100000000000001" customHeight="1" thickBot="1" x14ac:dyDescent="0.25">
      <c r="B55" s="4" t="s">
        <v>262</v>
      </c>
      <c r="C55" s="40">
        <v>0</v>
      </c>
      <c r="D55" s="40">
        <v>5</v>
      </c>
      <c r="E55" s="40">
        <v>1</v>
      </c>
      <c r="F55" s="40">
        <v>6</v>
      </c>
      <c r="G55" s="40">
        <v>934</v>
      </c>
      <c r="H55" s="40">
        <v>4</v>
      </c>
      <c r="I55" s="40">
        <v>938</v>
      </c>
    </row>
    <row r="56" spans="2:9" ht="20.100000000000001" customHeight="1" thickBot="1" x14ac:dyDescent="0.25">
      <c r="B56" s="4" t="s">
        <v>263</v>
      </c>
      <c r="C56" s="40">
        <v>2</v>
      </c>
      <c r="D56" s="40">
        <v>5</v>
      </c>
      <c r="E56" s="40">
        <v>8</v>
      </c>
      <c r="F56" s="40">
        <v>15</v>
      </c>
      <c r="G56" s="40">
        <v>111</v>
      </c>
      <c r="H56" s="40">
        <v>3</v>
      </c>
      <c r="I56" s="40">
        <v>114</v>
      </c>
    </row>
    <row r="57" spans="2:9" ht="20.100000000000001" customHeight="1" thickBot="1" x14ac:dyDescent="0.25">
      <c r="B57" s="4" t="s">
        <v>264</v>
      </c>
      <c r="C57" s="40">
        <v>0</v>
      </c>
      <c r="D57" s="40">
        <v>0</v>
      </c>
      <c r="E57" s="40">
        <v>2</v>
      </c>
      <c r="F57" s="40">
        <v>2</v>
      </c>
      <c r="G57" s="40">
        <v>83</v>
      </c>
      <c r="H57" s="40">
        <v>0</v>
      </c>
      <c r="I57" s="40">
        <v>83</v>
      </c>
    </row>
    <row r="58" spans="2:9" ht="20.100000000000001" customHeight="1" thickBot="1" x14ac:dyDescent="0.25">
      <c r="B58" s="4" t="s">
        <v>265</v>
      </c>
      <c r="C58" s="40">
        <v>0</v>
      </c>
      <c r="D58" s="40">
        <v>0</v>
      </c>
      <c r="E58" s="40">
        <v>0</v>
      </c>
      <c r="F58" s="40">
        <v>0</v>
      </c>
      <c r="G58" s="40">
        <v>85</v>
      </c>
      <c r="H58" s="40">
        <v>9</v>
      </c>
      <c r="I58" s="40">
        <v>94</v>
      </c>
    </row>
    <row r="59" spans="2:9" ht="20.100000000000001" customHeight="1" thickBot="1" x14ac:dyDescent="0.25">
      <c r="B59" s="4" t="s">
        <v>266</v>
      </c>
      <c r="C59" s="40">
        <v>2</v>
      </c>
      <c r="D59" s="40">
        <v>11</v>
      </c>
      <c r="E59" s="40">
        <v>0</v>
      </c>
      <c r="F59" s="40">
        <v>13</v>
      </c>
      <c r="G59" s="40">
        <v>206</v>
      </c>
      <c r="H59" s="40">
        <v>7</v>
      </c>
      <c r="I59" s="40">
        <v>213</v>
      </c>
    </row>
    <row r="60" spans="2:9" ht="20.100000000000001" customHeight="1" thickBot="1" x14ac:dyDescent="0.25">
      <c r="B60" s="4" t="s">
        <v>267</v>
      </c>
      <c r="C60" s="40">
        <v>0</v>
      </c>
      <c r="D60" s="40">
        <v>0</v>
      </c>
      <c r="E60" s="40">
        <v>0</v>
      </c>
      <c r="F60" s="40">
        <v>0</v>
      </c>
      <c r="G60" s="40">
        <v>53</v>
      </c>
      <c r="H60" s="40">
        <v>0</v>
      </c>
      <c r="I60" s="40">
        <v>53</v>
      </c>
    </row>
    <row r="61" spans="2:9" ht="20.100000000000001" customHeight="1" thickBot="1" x14ac:dyDescent="0.25">
      <c r="B61" s="7" t="s">
        <v>22</v>
      </c>
      <c r="C61" s="9">
        <v>344</v>
      </c>
      <c r="D61" s="9">
        <v>271</v>
      </c>
      <c r="E61" s="9">
        <v>379</v>
      </c>
      <c r="F61" s="9">
        <v>994</v>
      </c>
      <c r="G61" s="9">
        <v>12938</v>
      </c>
      <c r="H61" s="9">
        <v>681</v>
      </c>
      <c r="I61" s="9">
        <v>13619</v>
      </c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30"/>
      <c r="C9" s="105" t="s">
        <v>181</v>
      </c>
      <c r="D9" s="106"/>
      <c r="E9" s="106"/>
      <c r="F9" s="106"/>
      <c r="G9" s="106"/>
      <c r="H9" s="107"/>
    </row>
    <row r="10" spans="2:8" ht="41.25" customHeight="1" x14ac:dyDescent="0.2">
      <c r="B10" s="30"/>
      <c r="C10" s="92" t="s">
        <v>182</v>
      </c>
      <c r="D10" s="92"/>
      <c r="E10" s="92" t="s">
        <v>183</v>
      </c>
      <c r="F10" s="92"/>
      <c r="G10" s="92" t="s">
        <v>184</v>
      </c>
      <c r="H10" s="92" t="s">
        <v>59</v>
      </c>
    </row>
    <row r="11" spans="2:8" ht="41.25" customHeight="1" thickBot="1" x14ac:dyDescent="0.25">
      <c r="B11" s="30"/>
      <c r="C11" s="16" t="s">
        <v>185</v>
      </c>
      <c r="D11" s="16" t="s">
        <v>186</v>
      </c>
      <c r="E11" s="16" t="s">
        <v>187</v>
      </c>
      <c r="F11" s="16" t="s">
        <v>188</v>
      </c>
      <c r="G11" s="92"/>
      <c r="H11" s="92"/>
    </row>
    <row r="12" spans="2:8" ht="20.100000000000001" customHeight="1" thickBot="1" x14ac:dyDescent="0.25">
      <c r="B12" s="3" t="s">
        <v>218</v>
      </c>
      <c r="C12" s="63">
        <v>1.3254786450662739E-2</v>
      </c>
      <c r="D12" s="63">
        <v>0.21354933726067746</v>
      </c>
      <c r="E12" s="63">
        <v>1.1782032400589101E-2</v>
      </c>
      <c r="F12" s="63">
        <v>0.17673048600883653</v>
      </c>
      <c r="G12" s="63">
        <v>0.35787923416789397</v>
      </c>
      <c r="H12" s="63">
        <v>0.22680412371134023</v>
      </c>
    </row>
    <row r="13" spans="2:8" ht="20.100000000000001" customHeight="1" thickBot="1" x14ac:dyDescent="0.25">
      <c r="B13" s="4" t="s">
        <v>219</v>
      </c>
      <c r="C13" s="63">
        <v>1.7937219730941704E-2</v>
      </c>
      <c r="D13" s="63">
        <v>0.15246636771300448</v>
      </c>
      <c r="E13" s="63">
        <v>7.1748878923766817E-3</v>
      </c>
      <c r="F13" s="63">
        <v>0.34618834080717487</v>
      </c>
      <c r="G13" s="63">
        <v>0.29058295964125558</v>
      </c>
      <c r="H13" s="63">
        <v>0.18565022421524668</v>
      </c>
    </row>
    <row r="14" spans="2:8" ht="20.100000000000001" customHeight="1" thickBot="1" x14ac:dyDescent="0.25">
      <c r="B14" s="4" t="s">
        <v>220</v>
      </c>
      <c r="C14" s="63">
        <v>2.4813895781637717E-3</v>
      </c>
      <c r="D14" s="63">
        <v>0.11910669975186104</v>
      </c>
      <c r="E14" s="63">
        <v>4.7146401985111663E-2</v>
      </c>
      <c r="F14" s="63">
        <v>0.40198511166253104</v>
      </c>
      <c r="G14" s="63">
        <v>0.33498759305210918</v>
      </c>
      <c r="H14" s="63">
        <v>9.4292803970223271E-2</v>
      </c>
    </row>
    <row r="15" spans="2:8" ht="20.100000000000001" customHeight="1" thickBot="1" x14ac:dyDescent="0.25">
      <c r="B15" s="4" t="s">
        <v>221</v>
      </c>
      <c r="C15" s="63">
        <v>9.8159509202453993E-3</v>
      </c>
      <c r="D15" s="63">
        <v>0.23680981595092024</v>
      </c>
      <c r="E15" s="63">
        <v>3.4355828220858899E-2</v>
      </c>
      <c r="F15" s="63">
        <v>0.19754601226993865</v>
      </c>
      <c r="G15" s="63">
        <v>0.15582822085889569</v>
      </c>
      <c r="H15" s="63">
        <v>0.3656441717791411</v>
      </c>
    </row>
    <row r="16" spans="2:8" ht="20.100000000000001" customHeight="1" thickBot="1" x14ac:dyDescent="0.25">
      <c r="B16" s="4" t="s">
        <v>222</v>
      </c>
      <c r="C16" s="63">
        <v>1.1406844106463879E-2</v>
      </c>
      <c r="D16" s="63">
        <v>0.25285171102661597</v>
      </c>
      <c r="E16" s="63">
        <v>2.8517110266159697E-2</v>
      </c>
      <c r="F16" s="63">
        <v>0.4828897338403042</v>
      </c>
      <c r="G16" s="63">
        <v>0.13117870722433461</v>
      </c>
      <c r="H16" s="63">
        <v>9.3155893536121692E-2</v>
      </c>
    </row>
    <row r="17" spans="2:8" ht="20.100000000000001" customHeight="1" thickBot="1" x14ac:dyDescent="0.25">
      <c r="B17" s="4" t="s">
        <v>223</v>
      </c>
      <c r="C17" s="63">
        <v>9.4043887147335428E-3</v>
      </c>
      <c r="D17" s="63">
        <v>0.29467084639498431</v>
      </c>
      <c r="E17" s="63">
        <v>6.5830721003134793E-2</v>
      </c>
      <c r="F17" s="63">
        <v>0.2664576802507837</v>
      </c>
      <c r="G17" s="63">
        <v>0.16614420062695925</v>
      </c>
      <c r="H17" s="63">
        <v>0.19749216300940434</v>
      </c>
    </row>
    <row r="18" spans="2:8" ht="20.100000000000001" customHeight="1" thickBot="1" x14ac:dyDescent="0.25">
      <c r="B18" s="4" t="s">
        <v>224</v>
      </c>
      <c r="C18" s="63">
        <v>2.1179164281625643E-2</v>
      </c>
      <c r="D18" s="63">
        <v>8.8151116199198631E-2</v>
      </c>
      <c r="E18" s="63">
        <v>1.316542644533486E-2</v>
      </c>
      <c r="F18" s="63">
        <v>0.34573554665140238</v>
      </c>
      <c r="G18" s="63">
        <v>0.19404693760732686</v>
      </c>
      <c r="H18" s="63">
        <v>0.3377218088151116</v>
      </c>
    </row>
    <row r="19" spans="2:8" ht="20.100000000000001" customHeight="1" thickBot="1" x14ac:dyDescent="0.25">
      <c r="B19" s="4" t="s">
        <v>225</v>
      </c>
      <c r="C19" s="63">
        <v>3.0798240100565682E-2</v>
      </c>
      <c r="D19" s="63">
        <v>8.1709616593337517E-2</v>
      </c>
      <c r="E19" s="63">
        <v>2.8912633563796353E-2</v>
      </c>
      <c r="F19" s="63">
        <v>0.36517913262099311</v>
      </c>
      <c r="G19" s="63">
        <v>0.18730358265241986</v>
      </c>
      <c r="H19" s="63">
        <v>0.30609679446888749</v>
      </c>
    </row>
    <row r="20" spans="2:8" ht="20.100000000000001" customHeight="1" thickBot="1" x14ac:dyDescent="0.25">
      <c r="B20" s="4" t="s">
        <v>226</v>
      </c>
      <c r="C20" s="63">
        <v>0</v>
      </c>
      <c r="D20" s="63">
        <v>0.20689655172413793</v>
      </c>
      <c r="E20" s="63">
        <v>0</v>
      </c>
      <c r="F20" s="63">
        <v>0.44827586206896552</v>
      </c>
      <c r="G20" s="63">
        <v>0.25862068965517243</v>
      </c>
      <c r="H20" s="63">
        <v>8.6206896551724144E-2</v>
      </c>
    </row>
    <row r="21" spans="2:8" ht="20.100000000000001" customHeight="1" thickBot="1" x14ac:dyDescent="0.25">
      <c r="B21" s="4" t="s">
        <v>227</v>
      </c>
      <c r="C21" s="63">
        <v>0</v>
      </c>
      <c r="D21" s="63">
        <v>0.35087719298245612</v>
      </c>
      <c r="E21" s="63">
        <v>0</v>
      </c>
      <c r="F21" s="63">
        <v>0.19298245614035087</v>
      </c>
      <c r="G21" s="63">
        <v>0.14035087719298245</v>
      </c>
      <c r="H21" s="63">
        <v>0.31578947368421056</v>
      </c>
    </row>
    <row r="22" spans="2:8" ht="20.100000000000001" customHeight="1" thickBot="1" x14ac:dyDescent="0.25">
      <c r="B22" s="4" t="s">
        <v>228</v>
      </c>
      <c r="C22" s="63">
        <v>1.0218978102189781E-2</v>
      </c>
      <c r="D22" s="63">
        <v>0.12554744525547445</v>
      </c>
      <c r="E22" s="63">
        <v>4.2335766423357665E-2</v>
      </c>
      <c r="F22" s="63">
        <v>0.40291970802919708</v>
      </c>
      <c r="G22" s="63">
        <v>0.2364963503649635</v>
      </c>
      <c r="H22" s="63">
        <v>0.18248175182481755</v>
      </c>
    </row>
    <row r="23" spans="2:8" ht="20.100000000000001" customHeight="1" thickBot="1" x14ac:dyDescent="0.25">
      <c r="B23" s="4" t="s">
        <v>229</v>
      </c>
      <c r="C23" s="63">
        <v>1.896551724137931E-2</v>
      </c>
      <c r="D23" s="63">
        <v>0.16034482758620688</v>
      </c>
      <c r="E23" s="63">
        <v>2.0689655172413793E-2</v>
      </c>
      <c r="F23" s="63">
        <v>0.44655172413793104</v>
      </c>
      <c r="G23" s="63">
        <v>0.26379310344827589</v>
      </c>
      <c r="H23" s="63">
        <v>8.9655172413793116E-2</v>
      </c>
    </row>
    <row r="24" spans="2:8" ht="20.100000000000001" customHeight="1" thickBot="1" x14ac:dyDescent="0.25">
      <c r="B24" s="4" t="s">
        <v>230</v>
      </c>
      <c r="C24" s="63">
        <v>1.3899049012435992E-2</v>
      </c>
      <c r="D24" s="63">
        <v>0.19824433065106073</v>
      </c>
      <c r="E24" s="63">
        <v>2.0482809070958303E-2</v>
      </c>
      <c r="F24" s="63">
        <v>0.48939283101682518</v>
      </c>
      <c r="G24" s="63">
        <v>0.16166788588149231</v>
      </c>
      <c r="H24" s="63">
        <v>0.11631309436722745</v>
      </c>
    </row>
    <row r="25" spans="2:8" ht="20.100000000000001" customHeight="1" thickBot="1" x14ac:dyDescent="0.25">
      <c r="B25" s="4" t="s">
        <v>231</v>
      </c>
      <c r="C25" s="63">
        <v>2.7835051546391754E-2</v>
      </c>
      <c r="D25" s="63">
        <v>0.33402061855670101</v>
      </c>
      <c r="E25" s="63">
        <v>7.1134020618556698E-2</v>
      </c>
      <c r="F25" s="63">
        <v>0.36804123711340209</v>
      </c>
      <c r="G25" s="63">
        <v>5.9793814432989693E-2</v>
      </c>
      <c r="H25" s="63">
        <v>0.13917525773195871</v>
      </c>
    </row>
    <row r="26" spans="2:8" ht="20.100000000000001" customHeight="1" thickBot="1" x14ac:dyDescent="0.25">
      <c r="B26" s="4" t="s">
        <v>232</v>
      </c>
      <c r="C26" s="63">
        <v>3.0821917808219176E-2</v>
      </c>
      <c r="D26" s="63">
        <v>0.24885844748858446</v>
      </c>
      <c r="E26" s="63">
        <v>2.0547945205479451E-2</v>
      </c>
      <c r="F26" s="63">
        <v>0.4954337899543379</v>
      </c>
      <c r="G26" s="63">
        <v>0.10388127853881278</v>
      </c>
      <c r="H26" s="63">
        <v>0.10045662100456627</v>
      </c>
    </row>
    <row r="27" spans="2:8" ht="20.100000000000001" customHeight="1" thickBot="1" x14ac:dyDescent="0.25">
      <c r="B27" s="5" t="s">
        <v>233</v>
      </c>
      <c r="C27" s="63">
        <v>9.9206349206349201E-3</v>
      </c>
      <c r="D27" s="63">
        <v>0.12301587301587301</v>
      </c>
      <c r="E27" s="63">
        <v>3.5714285714285712E-2</v>
      </c>
      <c r="F27" s="63">
        <v>0.53769841269841268</v>
      </c>
      <c r="G27" s="63">
        <v>0.17063492063492064</v>
      </c>
      <c r="H27" s="63">
        <v>0.12301587301587308</v>
      </c>
    </row>
    <row r="28" spans="2:8" ht="20.100000000000001" customHeight="1" thickBot="1" x14ac:dyDescent="0.25">
      <c r="B28" s="6" t="s">
        <v>234</v>
      </c>
      <c r="C28" s="63">
        <v>5.6338028169014086E-2</v>
      </c>
      <c r="D28" s="63">
        <v>4.2253521126760563E-2</v>
      </c>
      <c r="E28" s="63">
        <v>0</v>
      </c>
      <c r="F28" s="63">
        <v>0.56338028169014087</v>
      </c>
      <c r="G28" s="63">
        <v>0.21126760563380281</v>
      </c>
      <c r="H28" s="63">
        <v>0.12676056338028158</v>
      </c>
    </row>
    <row r="29" spans="2:8" ht="20.100000000000001" customHeight="1" thickBot="1" x14ac:dyDescent="0.25">
      <c r="B29" s="4" t="s">
        <v>235</v>
      </c>
      <c r="C29" s="63">
        <v>1.1834319526627219E-2</v>
      </c>
      <c r="D29" s="63">
        <v>0.19526627218934911</v>
      </c>
      <c r="E29" s="63">
        <v>2.9585798816568046E-2</v>
      </c>
      <c r="F29" s="63">
        <v>0.38461538461538464</v>
      </c>
      <c r="G29" s="63">
        <v>0.21301775147928995</v>
      </c>
      <c r="H29" s="63">
        <v>0.16568047337278105</v>
      </c>
    </row>
    <row r="30" spans="2:8" ht="20.100000000000001" customHeight="1" thickBot="1" x14ac:dyDescent="0.25">
      <c r="B30" s="4" t="s">
        <v>236</v>
      </c>
      <c r="C30" s="63">
        <v>5.0000000000000001E-3</v>
      </c>
      <c r="D30" s="63">
        <v>0.185</v>
      </c>
      <c r="E30" s="63">
        <v>0.02</v>
      </c>
      <c r="F30" s="63">
        <v>0.46500000000000002</v>
      </c>
      <c r="G30" s="63">
        <v>0.255</v>
      </c>
      <c r="H30" s="63">
        <v>7.0000000000000007E-2</v>
      </c>
    </row>
    <row r="31" spans="2:8" ht="20.100000000000001" customHeight="1" thickBot="1" x14ac:dyDescent="0.25">
      <c r="B31" s="4" t="s">
        <v>237</v>
      </c>
      <c r="C31" s="63">
        <v>2.2988505747126436E-2</v>
      </c>
      <c r="D31" s="63">
        <v>4.5977011494252873E-2</v>
      </c>
      <c r="E31" s="63">
        <v>0</v>
      </c>
      <c r="F31" s="63">
        <v>0.77011494252873558</v>
      </c>
      <c r="G31" s="63">
        <v>0.14942528735632185</v>
      </c>
      <c r="H31" s="63">
        <v>1.1494252873563343E-2</v>
      </c>
    </row>
    <row r="32" spans="2:8" ht="20.100000000000001" customHeight="1" thickBot="1" x14ac:dyDescent="0.25">
      <c r="B32" s="4" t="s">
        <v>238</v>
      </c>
      <c r="C32" s="63">
        <v>2.0618556701030927E-2</v>
      </c>
      <c r="D32" s="63">
        <v>3.0927835051546393E-2</v>
      </c>
      <c r="E32" s="63">
        <v>0</v>
      </c>
      <c r="F32" s="63">
        <v>0.32989690721649484</v>
      </c>
      <c r="G32" s="63">
        <v>0.34020618556701032</v>
      </c>
      <c r="H32" s="63">
        <v>0.27835051546391754</v>
      </c>
    </row>
    <row r="33" spans="2:8" ht="20.100000000000001" customHeight="1" thickBot="1" x14ac:dyDescent="0.25">
      <c r="B33" s="4" t="s">
        <v>239</v>
      </c>
      <c r="C33" s="63">
        <v>0</v>
      </c>
      <c r="D33" s="63">
        <v>4.6728971962616821E-2</v>
      </c>
      <c r="E33" s="63">
        <v>2.8037383177570093E-2</v>
      </c>
      <c r="F33" s="63">
        <v>0.31775700934579437</v>
      </c>
      <c r="G33" s="63">
        <v>0.35514018691588783</v>
      </c>
      <c r="H33" s="63">
        <v>0.25233644859813081</v>
      </c>
    </row>
    <row r="34" spans="2:8" ht="20.100000000000001" customHeight="1" thickBot="1" x14ac:dyDescent="0.25">
      <c r="B34" s="4" t="s">
        <v>240</v>
      </c>
      <c r="C34" s="63">
        <v>0</v>
      </c>
      <c r="D34" s="63">
        <v>0.1111111111111111</v>
      </c>
      <c r="E34" s="63">
        <v>0</v>
      </c>
      <c r="F34" s="63">
        <v>0.22222222222222221</v>
      </c>
      <c r="G34" s="63">
        <v>0.52777777777777779</v>
      </c>
      <c r="H34" s="63">
        <v>0.13888888888888884</v>
      </c>
    </row>
    <row r="35" spans="2:8" ht="20.100000000000001" customHeight="1" thickBot="1" x14ac:dyDescent="0.25">
      <c r="B35" s="4" t="s">
        <v>241</v>
      </c>
      <c r="C35" s="63">
        <v>2.734375E-2</v>
      </c>
      <c r="D35" s="63">
        <v>1.953125E-2</v>
      </c>
      <c r="E35" s="63">
        <v>0.15234375</v>
      </c>
      <c r="F35" s="63">
        <v>0.3671875</v>
      </c>
      <c r="G35" s="63">
        <v>0.421875</v>
      </c>
      <c r="H35" s="63">
        <v>1.171875E-2</v>
      </c>
    </row>
    <row r="36" spans="2:8" ht="20.100000000000001" customHeight="1" thickBot="1" x14ac:dyDescent="0.25">
      <c r="B36" s="4" t="s">
        <v>242</v>
      </c>
      <c r="C36" s="63">
        <v>0</v>
      </c>
      <c r="D36" s="63">
        <v>2.8985507246376812E-2</v>
      </c>
      <c r="E36" s="63">
        <v>2.8985507246376812E-2</v>
      </c>
      <c r="F36" s="63">
        <v>0.6376811594202898</v>
      </c>
      <c r="G36" s="63">
        <v>0.21739130434782608</v>
      </c>
      <c r="H36" s="63">
        <v>8.695652173913046E-2</v>
      </c>
    </row>
    <row r="37" spans="2:8" ht="20.100000000000001" customHeight="1" thickBot="1" x14ac:dyDescent="0.25">
      <c r="B37" s="4" t="s">
        <v>243</v>
      </c>
      <c r="C37" s="63">
        <v>5.3763440860215058E-3</v>
      </c>
      <c r="D37" s="63">
        <v>5.9139784946236562E-2</v>
      </c>
      <c r="E37" s="63">
        <v>5.3763440860215058E-3</v>
      </c>
      <c r="F37" s="63">
        <v>0.32258064516129031</v>
      </c>
      <c r="G37" s="63">
        <v>0.37096774193548387</v>
      </c>
      <c r="H37" s="63">
        <v>0.23655913978494636</v>
      </c>
    </row>
    <row r="38" spans="2:8" ht="20.100000000000001" customHeight="1" thickBot="1" x14ac:dyDescent="0.25">
      <c r="B38" s="4" t="s">
        <v>244</v>
      </c>
      <c r="C38" s="63">
        <v>2.8735632183908046E-2</v>
      </c>
      <c r="D38" s="63">
        <v>0.21551724137931033</v>
      </c>
      <c r="E38" s="63">
        <v>1.1494252873563218E-2</v>
      </c>
      <c r="F38" s="63">
        <v>0.39080459770114945</v>
      </c>
      <c r="G38" s="63">
        <v>0.19827586206896552</v>
      </c>
      <c r="H38" s="63">
        <v>0.15517241379310348</v>
      </c>
    </row>
    <row r="39" spans="2:8" ht="20.100000000000001" customHeight="1" thickBot="1" x14ac:dyDescent="0.25">
      <c r="B39" s="4" t="s">
        <v>245</v>
      </c>
      <c r="C39" s="63">
        <v>1.1235955056179775E-2</v>
      </c>
      <c r="D39" s="63">
        <v>0.15730337078651685</v>
      </c>
      <c r="E39" s="63">
        <v>0</v>
      </c>
      <c r="F39" s="63">
        <v>0.39325842696629215</v>
      </c>
      <c r="G39" s="63">
        <v>0.30337078651685395</v>
      </c>
      <c r="H39" s="63">
        <v>0.1348314606741573</v>
      </c>
    </row>
    <row r="40" spans="2:8" ht="20.100000000000001" customHeight="1" thickBot="1" x14ac:dyDescent="0.25">
      <c r="B40" s="4" t="s">
        <v>246</v>
      </c>
      <c r="C40" s="63">
        <v>1.7964071856287425E-2</v>
      </c>
      <c r="D40" s="63">
        <v>0.21556886227544911</v>
      </c>
      <c r="E40" s="63">
        <v>0</v>
      </c>
      <c r="F40" s="63">
        <v>0.54491017964071853</v>
      </c>
      <c r="G40" s="63">
        <v>0.16766467065868262</v>
      </c>
      <c r="H40" s="63">
        <v>5.3892215568862256E-2</v>
      </c>
    </row>
    <row r="41" spans="2:8" ht="20.100000000000001" customHeight="1" thickBot="1" x14ac:dyDescent="0.25">
      <c r="B41" s="4" t="s">
        <v>247</v>
      </c>
      <c r="C41" s="63">
        <v>2.4336283185840708E-2</v>
      </c>
      <c r="D41" s="63">
        <v>0.10619469026548672</v>
      </c>
      <c r="E41" s="63">
        <v>0</v>
      </c>
      <c r="F41" s="63">
        <v>0.6084070796460177</v>
      </c>
      <c r="G41" s="63">
        <v>0.15265486725663716</v>
      </c>
      <c r="H41" s="63">
        <v>0.10840707964601778</v>
      </c>
    </row>
    <row r="42" spans="2:8" ht="20.100000000000001" customHeight="1" thickBot="1" x14ac:dyDescent="0.25">
      <c r="B42" s="4" t="s">
        <v>248</v>
      </c>
      <c r="C42" s="63">
        <v>1.9869706840390879E-2</v>
      </c>
      <c r="D42" s="63">
        <v>5.5048859934853422E-2</v>
      </c>
      <c r="E42" s="63">
        <v>3.2899022801302934E-2</v>
      </c>
      <c r="F42" s="63">
        <v>0.41433224755700326</v>
      </c>
      <c r="G42" s="63">
        <v>0.31465798045602605</v>
      </c>
      <c r="H42" s="63">
        <v>0.16319218241042338</v>
      </c>
    </row>
    <row r="43" spans="2:8" ht="20.100000000000001" customHeight="1" thickBot="1" x14ac:dyDescent="0.25">
      <c r="B43" s="4" t="s">
        <v>249</v>
      </c>
      <c r="C43" s="63">
        <v>1.0309278350515464E-2</v>
      </c>
      <c r="D43" s="63">
        <v>8.247422680412371E-2</v>
      </c>
      <c r="E43" s="63">
        <v>1.0309278350515464E-2</v>
      </c>
      <c r="F43" s="63">
        <v>0.42061855670103093</v>
      </c>
      <c r="G43" s="63">
        <v>0.33195876288659792</v>
      </c>
      <c r="H43" s="63">
        <v>0.14432989690721654</v>
      </c>
    </row>
    <row r="44" spans="2:8" ht="20.100000000000001" customHeight="1" thickBot="1" x14ac:dyDescent="0.25">
      <c r="B44" s="4" t="s">
        <v>250</v>
      </c>
      <c r="C44" s="63">
        <v>1.0830324909747292E-2</v>
      </c>
      <c r="D44" s="63">
        <v>0.31046931407942241</v>
      </c>
      <c r="E44" s="63">
        <v>7.2202166064981952E-3</v>
      </c>
      <c r="F44" s="63">
        <v>0.37545126353790614</v>
      </c>
      <c r="G44" s="63">
        <v>0.24909747292418771</v>
      </c>
      <c r="H44" s="63">
        <v>4.6931407942238157E-2</v>
      </c>
    </row>
    <row r="45" spans="2:8" ht="20.100000000000001" customHeight="1" thickBot="1" x14ac:dyDescent="0.25">
      <c r="B45" s="4" t="s">
        <v>251</v>
      </c>
      <c r="C45" s="63">
        <v>1.2567324955116697E-2</v>
      </c>
      <c r="D45" s="63">
        <v>0.16696588868940754</v>
      </c>
      <c r="E45" s="63">
        <v>3.5906642728904849E-3</v>
      </c>
      <c r="F45" s="63">
        <v>0.49192100538599642</v>
      </c>
      <c r="G45" s="63">
        <v>0.27648114901256732</v>
      </c>
      <c r="H45" s="63">
        <v>4.8473967684021568E-2</v>
      </c>
    </row>
    <row r="46" spans="2:8" ht="20.100000000000001" customHeight="1" thickBot="1" x14ac:dyDescent="0.25">
      <c r="B46" s="4" t="s">
        <v>252</v>
      </c>
      <c r="C46" s="63">
        <v>1.4752370916754479E-2</v>
      </c>
      <c r="D46" s="63">
        <v>0.15964172813487881</v>
      </c>
      <c r="E46" s="63">
        <v>3.6354056902002108E-2</v>
      </c>
      <c r="F46" s="63">
        <v>0.25237091675447842</v>
      </c>
      <c r="G46" s="63">
        <v>0.29293993677555319</v>
      </c>
      <c r="H46" s="63">
        <v>0.243940990516333</v>
      </c>
    </row>
    <row r="47" spans="2:8" ht="20.100000000000001" customHeight="1" thickBot="1" x14ac:dyDescent="0.25">
      <c r="B47" s="4" t="s">
        <v>253</v>
      </c>
      <c r="C47" s="63">
        <v>9.1743119266055051E-3</v>
      </c>
      <c r="D47" s="63">
        <v>0.24464831804281345</v>
      </c>
      <c r="E47" s="63">
        <v>9.1743119266055051E-3</v>
      </c>
      <c r="F47" s="63">
        <v>0.33944954128440369</v>
      </c>
      <c r="G47" s="63">
        <v>0.28134556574923547</v>
      </c>
      <c r="H47" s="63">
        <v>0.11620795107033655</v>
      </c>
    </row>
    <row r="48" spans="2:8" ht="20.100000000000001" customHeight="1" thickBot="1" x14ac:dyDescent="0.25">
      <c r="B48" s="4" t="s">
        <v>254</v>
      </c>
      <c r="C48" s="63">
        <v>2.2596548890714871E-2</v>
      </c>
      <c r="D48" s="63">
        <v>0.1409202958093673</v>
      </c>
      <c r="E48" s="63">
        <v>0.10435497124075596</v>
      </c>
      <c r="F48" s="63">
        <v>0.30772391125718979</v>
      </c>
      <c r="G48" s="63">
        <v>0.13845521774856204</v>
      </c>
      <c r="H48" s="63">
        <v>0.28594905505341006</v>
      </c>
    </row>
    <row r="49" spans="2:8" ht="20.100000000000001" customHeight="1" thickBot="1" x14ac:dyDescent="0.25">
      <c r="B49" s="4" t="s">
        <v>255</v>
      </c>
      <c r="C49" s="63">
        <v>2.7118644067796609E-2</v>
      </c>
      <c r="D49" s="63">
        <v>0.22033898305084745</v>
      </c>
      <c r="E49" s="63">
        <v>8.4745762711864403E-2</v>
      </c>
      <c r="F49" s="63">
        <v>0.37627118644067797</v>
      </c>
      <c r="G49" s="63">
        <v>0.16949152542372881</v>
      </c>
      <c r="H49" s="63">
        <v>0.12203389830508476</v>
      </c>
    </row>
    <row r="50" spans="2:8" ht="20.100000000000001" customHeight="1" thickBot="1" x14ac:dyDescent="0.25">
      <c r="B50" s="4" t="s">
        <v>256</v>
      </c>
      <c r="C50" s="63">
        <v>1.7543859649122806E-2</v>
      </c>
      <c r="D50" s="63">
        <v>0.17543859649122806</v>
      </c>
      <c r="E50" s="63">
        <v>1.1695906432748537E-2</v>
      </c>
      <c r="F50" s="63">
        <v>0.391812865497076</v>
      </c>
      <c r="G50" s="63">
        <v>0.21052631578947367</v>
      </c>
      <c r="H50" s="63">
        <v>0.19298245614035087</v>
      </c>
    </row>
    <row r="51" spans="2:8" ht="20.100000000000001" customHeight="1" thickBot="1" x14ac:dyDescent="0.25">
      <c r="B51" s="4" t="s">
        <v>257</v>
      </c>
      <c r="C51" s="63">
        <v>1.7994858611825194E-2</v>
      </c>
      <c r="D51" s="63">
        <v>0.14395886889460155</v>
      </c>
      <c r="E51" s="63">
        <v>2.313624678663239E-2</v>
      </c>
      <c r="F51" s="63">
        <v>0.45244215938303339</v>
      </c>
      <c r="G51" s="63">
        <v>0.21079691516709512</v>
      </c>
      <c r="H51" s="63">
        <v>0.15167095115681242</v>
      </c>
    </row>
    <row r="52" spans="2:8" ht="20.100000000000001" customHeight="1" thickBot="1" x14ac:dyDescent="0.25">
      <c r="B52" s="4" t="s">
        <v>258</v>
      </c>
      <c r="C52" s="63">
        <v>2.3255813953488372E-2</v>
      </c>
      <c r="D52" s="63">
        <v>3.4883720930232558E-2</v>
      </c>
      <c r="E52" s="63">
        <v>0</v>
      </c>
      <c r="F52" s="63">
        <v>0.5</v>
      </c>
      <c r="G52" s="63">
        <v>0.22674418604651161</v>
      </c>
      <c r="H52" s="63">
        <v>0.21511627906976746</v>
      </c>
    </row>
    <row r="53" spans="2:8" ht="20.100000000000001" customHeight="1" thickBot="1" x14ac:dyDescent="0.25">
      <c r="B53" s="4" t="s">
        <v>259</v>
      </c>
      <c r="C53" s="63">
        <v>1.6759776536312849E-2</v>
      </c>
      <c r="D53" s="63">
        <v>0.10614525139664804</v>
      </c>
      <c r="E53" s="63">
        <v>2.23463687150838E-2</v>
      </c>
      <c r="F53" s="63">
        <v>0.42458100558659218</v>
      </c>
      <c r="G53" s="63">
        <v>0.17318435754189945</v>
      </c>
      <c r="H53" s="63">
        <v>0.25698324022346375</v>
      </c>
    </row>
    <row r="54" spans="2:8" ht="20.100000000000001" customHeight="1" thickBot="1" x14ac:dyDescent="0.25">
      <c r="B54" s="4" t="s">
        <v>260</v>
      </c>
      <c r="C54" s="63">
        <v>6.5934065934065934E-3</v>
      </c>
      <c r="D54" s="63">
        <v>0.23516483516483516</v>
      </c>
      <c r="E54" s="63">
        <v>1.098901098901099E-2</v>
      </c>
      <c r="F54" s="63">
        <v>0.51868131868131873</v>
      </c>
      <c r="G54" s="63">
        <v>0.11648351648351649</v>
      </c>
      <c r="H54" s="63">
        <v>0.11208791208791205</v>
      </c>
    </row>
    <row r="55" spans="2:8" ht="20.100000000000001" customHeight="1" thickBot="1" x14ac:dyDescent="0.25">
      <c r="B55" s="4" t="s">
        <v>261</v>
      </c>
      <c r="C55" s="63">
        <v>1.2456208641494744E-2</v>
      </c>
      <c r="D55" s="63">
        <v>4.1455819384974696E-2</v>
      </c>
      <c r="E55" s="63">
        <v>1.4986376021798364E-2</v>
      </c>
      <c r="F55" s="63">
        <v>0.47158427403659009</v>
      </c>
      <c r="G55" s="63">
        <v>0.23141300116776956</v>
      </c>
      <c r="H55" s="63">
        <v>0.2281043207473725</v>
      </c>
    </row>
    <row r="56" spans="2:8" ht="20.100000000000001" customHeight="1" thickBot="1" x14ac:dyDescent="0.25">
      <c r="B56" s="4" t="s">
        <v>262</v>
      </c>
      <c r="C56" s="63">
        <v>5.1783659378596084E-3</v>
      </c>
      <c r="D56" s="63">
        <v>0.20368239355581128</v>
      </c>
      <c r="E56" s="63">
        <v>3.4522439585730723E-3</v>
      </c>
      <c r="F56" s="63">
        <v>0.53970080552359034</v>
      </c>
      <c r="G56" s="63">
        <v>0.10241657077100115</v>
      </c>
      <c r="H56" s="63">
        <v>0.14556962025316461</v>
      </c>
    </row>
    <row r="57" spans="2:8" ht="20.100000000000001" customHeight="1" thickBot="1" x14ac:dyDescent="0.25">
      <c r="B57" s="4" t="s">
        <v>263</v>
      </c>
      <c r="C57" s="63">
        <v>9.4936708860759497E-3</v>
      </c>
      <c r="D57" s="63">
        <v>0.11392405063291139</v>
      </c>
      <c r="E57" s="63">
        <v>4.746835443037975E-2</v>
      </c>
      <c r="F57" s="63">
        <v>0.36075949367088606</v>
      </c>
      <c r="G57" s="63">
        <v>0.13924050632911392</v>
      </c>
      <c r="H57" s="63">
        <v>0.32911392405063289</v>
      </c>
    </row>
    <row r="58" spans="2:8" ht="20.100000000000001" customHeight="1" thickBot="1" x14ac:dyDescent="0.25">
      <c r="B58" s="4" t="s">
        <v>264</v>
      </c>
      <c r="C58" s="63">
        <v>3.048780487804878E-2</v>
      </c>
      <c r="D58" s="63">
        <v>0.17682926829268292</v>
      </c>
      <c r="E58" s="63">
        <v>1.2195121951219513E-2</v>
      </c>
      <c r="F58" s="63">
        <v>0.50609756097560976</v>
      </c>
      <c r="G58" s="63">
        <v>0.21341463414634146</v>
      </c>
      <c r="H58" s="63">
        <v>6.0975609756097587E-2</v>
      </c>
    </row>
    <row r="59" spans="2:8" ht="20.100000000000001" customHeight="1" thickBot="1" x14ac:dyDescent="0.25">
      <c r="B59" s="4" t="s">
        <v>265</v>
      </c>
      <c r="C59" s="63">
        <v>3.4246575342465752E-3</v>
      </c>
      <c r="D59" s="63">
        <v>0.2089041095890411</v>
      </c>
      <c r="E59" s="63">
        <v>0</v>
      </c>
      <c r="F59" s="63">
        <v>0.32191780821917809</v>
      </c>
      <c r="G59" s="63">
        <v>0.35616438356164382</v>
      </c>
      <c r="H59" s="63">
        <v>0.10958904109589046</v>
      </c>
    </row>
    <row r="60" spans="2:8" ht="20.100000000000001" customHeight="1" thickBot="1" x14ac:dyDescent="0.25">
      <c r="B60" s="4" t="s">
        <v>266</v>
      </c>
      <c r="C60" s="63">
        <v>2.2658610271903322E-2</v>
      </c>
      <c r="D60" s="63">
        <v>0.2190332326283988</v>
      </c>
      <c r="E60" s="63">
        <v>1.9637462235649546E-2</v>
      </c>
      <c r="F60" s="63">
        <v>0.32175226586102718</v>
      </c>
      <c r="G60" s="63">
        <v>0.16314199395770393</v>
      </c>
      <c r="H60" s="63">
        <v>0.25377643504531722</v>
      </c>
    </row>
    <row r="61" spans="2:8" ht="20.100000000000001" customHeight="1" thickBot="1" x14ac:dyDescent="0.25">
      <c r="B61" s="4" t="s">
        <v>267</v>
      </c>
      <c r="C61" s="63">
        <v>0</v>
      </c>
      <c r="D61" s="63">
        <v>0.34090909090909088</v>
      </c>
      <c r="E61" s="63">
        <v>0</v>
      </c>
      <c r="F61" s="63">
        <v>0.40151515151515149</v>
      </c>
      <c r="G61" s="63">
        <v>0.24242424242424243</v>
      </c>
      <c r="H61" s="63">
        <v>1.5151515151515249E-2</v>
      </c>
    </row>
    <row r="62" spans="2:8" ht="20.100000000000001" customHeight="1" thickBot="1" x14ac:dyDescent="0.25">
      <c r="B62" s="7" t="s">
        <v>22</v>
      </c>
      <c r="C62" s="74">
        <v>1.6550908822225506E-2</v>
      </c>
      <c r="D62" s="74">
        <v>0.13964829318752769</v>
      </c>
      <c r="E62" s="74">
        <v>2.9377863159450273E-2</v>
      </c>
      <c r="F62" s="74">
        <v>0.40251219151765921</v>
      </c>
      <c r="G62" s="74">
        <v>0.21584158415841584</v>
      </c>
      <c r="H62" s="74">
        <v>0.19606915915472148</v>
      </c>
    </row>
  </sheetData>
  <mergeCells count="5"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7" width="14.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76" t="s">
        <v>52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2:42" ht="76.5" customHeight="1" thickBot="1" x14ac:dyDescent="0.25"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41</v>
      </c>
      <c r="I10" s="8" t="s">
        <v>42</v>
      </c>
      <c r="J10" s="8" t="s">
        <v>43</v>
      </c>
      <c r="K10" s="8" t="s">
        <v>44</v>
      </c>
      <c r="L10" s="8" t="s">
        <v>45</v>
      </c>
      <c r="M10" s="8" t="s">
        <v>46</v>
      </c>
      <c r="N10" s="8" t="s">
        <v>47</v>
      </c>
      <c r="O10" s="8" t="s">
        <v>48</v>
      </c>
      <c r="P10" s="8" t="s">
        <v>49</v>
      </c>
      <c r="Q10" s="8" t="s">
        <v>50</v>
      </c>
      <c r="R10" s="8" t="s">
        <v>51</v>
      </c>
    </row>
    <row r="11" spans="2:42" ht="20.100000000000001" customHeight="1" thickBot="1" x14ac:dyDescent="0.25">
      <c r="B11" s="3" t="s">
        <v>218</v>
      </c>
      <c r="C11" s="19">
        <v>1245</v>
      </c>
      <c r="D11" s="20">
        <v>0</v>
      </c>
      <c r="E11" s="20">
        <v>0</v>
      </c>
      <c r="F11" s="20">
        <v>0</v>
      </c>
      <c r="G11" s="20">
        <v>480</v>
      </c>
      <c r="H11" s="20">
        <v>144</v>
      </c>
      <c r="I11" s="20">
        <v>2</v>
      </c>
      <c r="J11" s="20">
        <v>82</v>
      </c>
      <c r="K11" s="20">
        <v>14</v>
      </c>
      <c r="L11" s="20">
        <v>9</v>
      </c>
      <c r="M11" s="20">
        <v>2</v>
      </c>
      <c r="N11" s="20">
        <v>0</v>
      </c>
      <c r="O11" s="20">
        <v>0</v>
      </c>
      <c r="P11" s="20">
        <v>87</v>
      </c>
      <c r="Q11" s="20">
        <v>404</v>
      </c>
      <c r="R11" s="20">
        <v>21</v>
      </c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/>
      <c r="AJ11" s="20"/>
      <c r="AK11" s="20"/>
      <c r="AL11" s="20"/>
      <c r="AM11" s="20"/>
      <c r="AN11" s="20"/>
      <c r="AO11" s="20"/>
      <c r="AP11" s="20"/>
    </row>
    <row r="12" spans="2:42" ht="20.100000000000001" customHeight="1" thickBot="1" x14ac:dyDescent="0.25">
      <c r="B12" s="4" t="s">
        <v>219</v>
      </c>
      <c r="C12" s="20">
        <v>1171</v>
      </c>
      <c r="D12" s="20">
        <v>0</v>
      </c>
      <c r="E12" s="20">
        <v>0</v>
      </c>
      <c r="F12" s="20">
        <v>0</v>
      </c>
      <c r="G12" s="20">
        <v>476</v>
      </c>
      <c r="H12" s="20">
        <v>221</v>
      </c>
      <c r="I12" s="20">
        <v>33</v>
      </c>
      <c r="J12" s="20">
        <v>90</v>
      </c>
      <c r="K12" s="20">
        <v>2</v>
      </c>
      <c r="L12" s="20">
        <v>8</v>
      </c>
      <c r="M12" s="20">
        <v>13</v>
      </c>
      <c r="N12" s="20">
        <v>1</v>
      </c>
      <c r="O12" s="20">
        <v>0</v>
      </c>
      <c r="P12" s="20">
        <v>77</v>
      </c>
      <c r="Q12" s="20">
        <v>154</v>
      </c>
      <c r="R12" s="20">
        <v>96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2:42" ht="20.100000000000001" customHeight="1" thickBot="1" x14ac:dyDescent="0.25">
      <c r="B13" s="4" t="s">
        <v>220</v>
      </c>
      <c r="C13" s="20">
        <v>502</v>
      </c>
      <c r="D13" s="20">
        <v>0</v>
      </c>
      <c r="E13" s="20">
        <v>0</v>
      </c>
      <c r="F13" s="20">
        <v>0</v>
      </c>
      <c r="G13" s="20">
        <v>267</v>
      </c>
      <c r="H13" s="20">
        <v>61</v>
      </c>
      <c r="I13" s="20">
        <v>1</v>
      </c>
      <c r="J13" s="20">
        <v>31</v>
      </c>
      <c r="K13" s="20">
        <v>2</v>
      </c>
      <c r="L13" s="20">
        <v>18</v>
      </c>
      <c r="M13" s="20">
        <v>2</v>
      </c>
      <c r="N13" s="20">
        <v>9</v>
      </c>
      <c r="O13" s="20">
        <v>0</v>
      </c>
      <c r="P13" s="20">
        <v>24</v>
      </c>
      <c r="Q13" s="20">
        <v>45</v>
      </c>
      <c r="R13" s="20">
        <v>42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2:42" ht="20.100000000000001" customHeight="1" thickBot="1" x14ac:dyDescent="0.25">
      <c r="B14" s="4" t="s">
        <v>221</v>
      </c>
      <c r="C14" s="20">
        <v>854</v>
      </c>
      <c r="D14" s="20">
        <v>2</v>
      </c>
      <c r="E14" s="20">
        <v>0</v>
      </c>
      <c r="F14" s="20">
        <v>0</v>
      </c>
      <c r="G14" s="20">
        <v>519</v>
      </c>
      <c r="H14" s="20">
        <v>95</v>
      </c>
      <c r="I14" s="20">
        <v>37</v>
      </c>
      <c r="J14" s="20">
        <v>33</v>
      </c>
      <c r="K14" s="20">
        <v>1</v>
      </c>
      <c r="L14" s="20">
        <v>0</v>
      </c>
      <c r="M14" s="20">
        <v>0</v>
      </c>
      <c r="N14" s="20">
        <v>0</v>
      </c>
      <c r="O14" s="20">
        <v>0</v>
      </c>
      <c r="P14" s="20">
        <v>65</v>
      </c>
      <c r="Q14" s="20">
        <v>21</v>
      </c>
      <c r="R14" s="20">
        <v>81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2:42" ht="20.100000000000001" customHeight="1" thickBot="1" x14ac:dyDescent="0.25">
      <c r="B15" s="4" t="s">
        <v>222</v>
      </c>
      <c r="C15" s="20">
        <v>527</v>
      </c>
      <c r="D15" s="20">
        <v>1</v>
      </c>
      <c r="E15" s="20">
        <v>0</v>
      </c>
      <c r="F15" s="20">
        <v>0</v>
      </c>
      <c r="G15" s="20">
        <v>290</v>
      </c>
      <c r="H15" s="20">
        <v>55</v>
      </c>
      <c r="I15" s="20">
        <v>3</v>
      </c>
      <c r="J15" s="20">
        <v>76</v>
      </c>
      <c r="K15" s="20">
        <v>5</v>
      </c>
      <c r="L15" s="20">
        <v>12</v>
      </c>
      <c r="M15" s="20">
        <v>0</v>
      </c>
      <c r="N15" s="20">
        <v>7</v>
      </c>
      <c r="O15" s="20">
        <v>2</v>
      </c>
      <c r="P15" s="20">
        <v>71</v>
      </c>
      <c r="Q15" s="20">
        <v>5</v>
      </c>
      <c r="R15" s="20"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2:42" ht="20.100000000000001" customHeight="1" thickBot="1" x14ac:dyDescent="0.25">
      <c r="B16" s="4" t="s">
        <v>223</v>
      </c>
      <c r="C16" s="20">
        <v>485</v>
      </c>
      <c r="D16" s="20">
        <v>1</v>
      </c>
      <c r="E16" s="20">
        <v>0</v>
      </c>
      <c r="F16" s="20">
        <v>0</v>
      </c>
      <c r="G16" s="20">
        <v>157</v>
      </c>
      <c r="H16" s="20">
        <v>135</v>
      </c>
      <c r="I16" s="20">
        <v>5</v>
      </c>
      <c r="J16" s="20">
        <v>46</v>
      </c>
      <c r="K16" s="20">
        <v>0</v>
      </c>
      <c r="L16" s="20">
        <v>0</v>
      </c>
      <c r="M16" s="20">
        <v>4</v>
      </c>
      <c r="N16" s="20">
        <v>6</v>
      </c>
      <c r="O16" s="20">
        <v>3</v>
      </c>
      <c r="P16" s="20">
        <v>38</v>
      </c>
      <c r="Q16" s="20">
        <v>74</v>
      </c>
      <c r="R16" s="20">
        <v>16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2:42" ht="20.100000000000001" customHeight="1" thickBot="1" x14ac:dyDescent="0.25">
      <c r="B17" s="4" t="s">
        <v>224</v>
      </c>
      <c r="C17" s="20">
        <v>2054</v>
      </c>
      <c r="D17" s="20">
        <v>1</v>
      </c>
      <c r="E17" s="20">
        <v>0</v>
      </c>
      <c r="F17" s="20">
        <v>0</v>
      </c>
      <c r="G17" s="20">
        <v>1082</v>
      </c>
      <c r="H17" s="20">
        <v>249</v>
      </c>
      <c r="I17" s="20">
        <v>5</v>
      </c>
      <c r="J17" s="20">
        <v>78</v>
      </c>
      <c r="K17" s="20">
        <v>13</v>
      </c>
      <c r="L17" s="20">
        <v>159</v>
      </c>
      <c r="M17" s="20">
        <v>67</v>
      </c>
      <c r="N17" s="20">
        <v>3</v>
      </c>
      <c r="O17" s="20">
        <v>0</v>
      </c>
      <c r="P17" s="20">
        <v>33</v>
      </c>
      <c r="Q17" s="20">
        <v>346</v>
      </c>
      <c r="R17" s="20">
        <v>18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2:42" ht="20.100000000000001" customHeight="1" thickBot="1" x14ac:dyDescent="0.25">
      <c r="B18" s="4" t="s">
        <v>225</v>
      </c>
      <c r="C18" s="20">
        <v>1865</v>
      </c>
      <c r="D18" s="20">
        <v>0</v>
      </c>
      <c r="E18" s="20">
        <v>0</v>
      </c>
      <c r="F18" s="20">
        <v>0</v>
      </c>
      <c r="G18" s="20">
        <v>1125</v>
      </c>
      <c r="H18" s="20">
        <v>213</v>
      </c>
      <c r="I18" s="20">
        <v>82</v>
      </c>
      <c r="J18" s="20">
        <v>156</v>
      </c>
      <c r="K18" s="20">
        <v>13</v>
      </c>
      <c r="L18" s="20">
        <v>14</v>
      </c>
      <c r="M18" s="20">
        <v>14</v>
      </c>
      <c r="N18" s="20">
        <v>0</v>
      </c>
      <c r="O18" s="20">
        <v>16</v>
      </c>
      <c r="P18" s="20">
        <v>94</v>
      </c>
      <c r="Q18" s="20">
        <v>132</v>
      </c>
      <c r="R18" s="20">
        <v>6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2:42" ht="20.100000000000001" customHeight="1" thickBot="1" x14ac:dyDescent="0.25">
      <c r="B19" s="4" t="s">
        <v>226</v>
      </c>
      <c r="C19" s="20">
        <v>133</v>
      </c>
      <c r="D19" s="20">
        <v>0</v>
      </c>
      <c r="E19" s="20">
        <v>0</v>
      </c>
      <c r="F19" s="20">
        <v>0</v>
      </c>
      <c r="G19" s="20">
        <v>76</v>
      </c>
      <c r="H19" s="20">
        <v>21</v>
      </c>
      <c r="I19" s="20">
        <v>3</v>
      </c>
      <c r="J19" s="20">
        <v>19</v>
      </c>
      <c r="K19" s="20">
        <v>0</v>
      </c>
      <c r="L19" s="20">
        <v>2</v>
      </c>
      <c r="M19" s="20">
        <v>0</v>
      </c>
      <c r="N19" s="20">
        <v>0</v>
      </c>
      <c r="O19" s="20">
        <v>0</v>
      </c>
      <c r="P19" s="20">
        <v>8</v>
      </c>
      <c r="Q19" s="20">
        <v>4</v>
      </c>
      <c r="R19" s="20"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2:42" ht="20.100000000000001" customHeight="1" thickBot="1" x14ac:dyDescent="0.25">
      <c r="B20" s="4" t="s">
        <v>227</v>
      </c>
      <c r="C20" s="20">
        <v>67</v>
      </c>
      <c r="D20" s="20">
        <v>0</v>
      </c>
      <c r="E20" s="20">
        <v>0</v>
      </c>
      <c r="F20" s="20">
        <v>0</v>
      </c>
      <c r="G20" s="20">
        <v>31</v>
      </c>
      <c r="H20" s="20">
        <v>13</v>
      </c>
      <c r="I20" s="20">
        <v>0</v>
      </c>
      <c r="J20" s="20">
        <v>12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3</v>
      </c>
      <c r="Q20" s="20">
        <v>0</v>
      </c>
      <c r="R20" s="20">
        <v>8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2:42" ht="20.100000000000001" customHeight="1" thickBot="1" x14ac:dyDescent="0.25">
      <c r="B21" s="4" t="s">
        <v>228</v>
      </c>
      <c r="C21" s="20">
        <v>906</v>
      </c>
      <c r="D21" s="20">
        <v>1</v>
      </c>
      <c r="E21" s="20">
        <v>0</v>
      </c>
      <c r="F21" s="20">
        <v>0</v>
      </c>
      <c r="G21" s="20">
        <v>457</v>
      </c>
      <c r="H21" s="20">
        <v>117</v>
      </c>
      <c r="I21" s="20">
        <v>14</v>
      </c>
      <c r="J21" s="20">
        <v>29</v>
      </c>
      <c r="K21" s="20">
        <v>8</v>
      </c>
      <c r="L21" s="20">
        <v>85</v>
      </c>
      <c r="M21" s="20">
        <v>0</v>
      </c>
      <c r="N21" s="20">
        <v>2</v>
      </c>
      <c r="O21" s="20">
        <v>19</v>
      </c>
      <c r="P21" s="20">
        <v>85</v>
      </c>
      <c r="Q21" s="20">
        <v>85</v>
      </c>
      <c r="R21" s="20">
        <v>4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2:42" ht="20.100000000000001" customHeight="1" thickBot="1" x14ac:dyDescent="0.25">
      <c r="B22" s="4" t="s">
        <v>229</v>
      </c>
      <c r="C22" s="20">
        <v>822</v>
      </c>
      <c r="D22" s="20">
        <v>1</v>
      </c>
      <c r="E22" s="20">
        <v>0</v>
      </c>
      <c r="F22" s="20">
        <v>0</v>
      </c>
      <c r="G22" s="20">
        <v>354</v>
      </c>
      <c r="H22" s="20">
        <v>110</v>
      </c>
      <c r="I22" s="20">
        <v>59</v>
      </c>
      <c r="J22" s="20">
        <v>86</v>
      </c>
      <c r="K22" s="20">
        <v>6</v>
      </c>
      <c r="L22" s="20">
        <v>5</v>
      </c>
      <c r="M22" s="20">
        <v>2</v>
      </c>
      <c r="N22" s="20">
        <v>0</v>
      </c>
      <c r="O22" s="20">
        <v>3</v>
      </c>
      <c r="P22" s="20">
        <v>68</v>
      </c>
      <c r="Q22" s="20">
        <v>106</v>
      </c>
      <c r="R22" s="20">
        <v>22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2:42" ht="20.100000000000001" customHeight="1" thickBot="1" x14ac:dyDescent="0.25">
      <c r="B23" s="4" t="s">
        <v>230</v>
      </c>
      <c r="C23" s="20">
        <v>1653</v>
      </c>
      <c r="D23" s="20">
        <v>0</v>
      </c>
      <c r="E23" s="20">
        <v>0</v>
      </c>
      <c r="F23" s="20">
        <v>0</v>
      </c>
      <c r="G23" s="20">
        <v>1039</v>
      </c>
      <c r="H23" s="20">
        <v>108</v>
      </c>
      <c r="I23" s="20">
        <v>49</v>
      </c>
      <c r="J23" s="20">
        <v>190</v>
      </c>
      <c r="K23" s="20">
        <v>27</v>
      </c>
      <c r="L23" s="20">
        <v>17</v>
      </c>
      <c r="M23" s="20">
        <v>1</v>
      </c>
      <c r="N23" s="20">
        <v>3</v>
      </c>
      <c r="O23" s="20">
        <v>3</v>
      </c>
      <c r="P23" s="20">
        <v>109</v>
      </c>
      <c r="Q23" s="20">
        <v>92</v>
      </c>
      <c r="R23" s="20">
        <v>15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2:42" ht="20.100000000000001" customHeight="1" thickBot="1" x14ac:dyDescent="0.25">
      <c r="B24" s="4" t="s">
        <v>231</v>
      </c>
      <c r="C24" s="20">
        <v>1110</v>
      </c>
      <c r="D24" s="20">
        <v>0</v>
      </c>
      <c r="E24" s="20">
        <v>0</v>
      </c>
      <c r="F24" s="20">
        <v>0</v>
      </c>
      <c r="G24" s="20">
        <v>615</v>
      </c>
      <c r="H24" s="20">
        <v>110</v>
      </c>
      <c r="I24" s="20">
        <v>9</v>
      </c>
      <c r="J24" s="20">
        <v>90</v>
      </c>
      <c r="K24" s="20">
        <v>8</v>
      </c>
      <c r="L24" s="20">
        <v>60</v>
      </c>
      <c r="M24" s="20">
        <v>7</v>
      </c>
      <c r="N24" s="20">
        <v>9</v>
      </c>
      <c r="O24" s="20">
        <v>5</v>
      </c>
      <c r="P24" s="20">
        <v>141</v>
      </c>
      <c r="Q24" s="20">
        <v>52</v>
      </c>
      <c r="R24" s="20">
        <v>4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2:42" ht="20.100000000000001" customHeight="1" thickBot="1" x14ac:dyDescent="0.25">
      <c r="B25" s="4" t="s">
        <v>232</v>
      </c>
      <c r="C25" s="20">
        <v>921</v>
      </c>
      <c r="D25" s="20">
        <v>0</v>
      </c>
      <c r="E25" s="20">
        <v>0</v>
      </c>
      <c r="F25" s="20">
        <v>0</v>
      </c>
      <c r="G25" s="20">
        <v>447</v>
      </c>
      <c r="H25" s="20">
        <v>139</v>
      </c>
      <c r="I25" s="20">
        <v>69</v>
      </c>
      <c r="J25" s="20">
        <v>58</v>
      </c>
      <c r="K25" s="20">
        <v>15</v>
      </c>
      <c r="L25" s="20">
        <v>27</v>
      </c>
      <c r="M25" s="20">
        <v>7</v>
      </c>
      <c r="N25" s="20">
        <v>38</v>
      </c>
      <c r="O25" s="20">
        <v>0</v>
      </c>
      <c r="P25" s="20">
        <v>63</v>
      </c>
      <c r="Q25" s="20">
        <v>40</v>
      </c>
      <c r="R25" s="20">
        <v>18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2:42" ht="20.100000000000001" customHeight="1" thickBot="1" x14ac:dyDescent="0.25">
      <c r="B26" s="5" t="s">
        <v>233</v>
      </c>
      <c r="C26" s="31">
        <v>597</v>
      </c>
      <c r="D26" s="31">
        <v>0</v>
      </c>
      <c r="E26" s="31">
        <v>0</v>
      </c>
      <c r="F26" s="31">
        <v>0</v>
      </c>
      <c r="G26" s="31">
        <v>173</v>
      </c>
      <c r="H26" s="31">
        <v>61</v>
      </c>
      <c r="I26" s="31">
        <v>17</v>
      </c>
      <c r="J26" s="31">
        <v>29</v>
      </c>
      <c r="K26" s="31">
        <v>0</v>
      </c>
      <c r="L26" s="31">
        <v>4</v>
      </c>
      <c r="M26" s="31">
        <v>0</v>
      </c>
      <c r="N26" s="31">
        <v>11</v>
      </c>
      <c r="O26" s="31">
        <v>0</v>
      </c>
      <c r="P26" s="31">
        <v>117</v>
      </c>
      <c r="Q26" s="31">
        <v>75</v>
      </c>
      <c r="R26" s="31">
        <v>110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2:42" ht="20.100000000000001" customHeight="1" thickBot="1" x14ac:dyDescent="0.25">
      <c r="B27" s="6" t="s">
        <v>234</v>
      </c>
      <c r="C27" s="33">
        <v>98</v>
      </c>
      <c r="D27" s="33">
        <v>0</v>
      </c>
      <c r="E27" s="33">
        <v>0</v>
      </c>
      <c r="F27" s="33">
        <v>0</v>
      </c>
      <c r="G27" s="33">
        <v>60</v>
      </c>
      <c r="H27" s="33">
        <v>15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17</v>
      </c>
      <c r="R27" s="33">
        <v>6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2:42" ht="20.100000000000001" customHeight="1" thickBot="1" x14ac:dyDescent="0.25">
      <c r="B28" s="4" t="s">
        <v>235</v>
      </c>
      <c r="C28" s="33">
        <v>212</v>
      </c>
      <c r="D28" s="33">
        <v>0</v>
      </c>
      <c r="E28" s="33">
        <v>0</v>
      </c>
      <c r="F28" s="33">
        <v>0</v>
      </c>
      <c r="G28" s="33">
        <v>82</v>
      </c>
      <c r="H28" s="33">
        <v>16</v>
      </c>
      <c r="I28" s="33">
        <v>17</v>
      </c>
      <c r="J28" s="33">
        <v>0</v>
      </c>
      <c r="K28" s="33">
        <v>2</v>
      </c>
      <c r="L28" s="33">
        <v>2</v>
      </c>
      <c r="M28" s="33">
        <v>6</v>
      </c>
      <c r="N28" s="33">
        <v>41</v>
      </c>
      <c r="O28" s="33">
        <v>1</v>
      </c>
      <c r="P28" s="33">
        <v>8</v>
      </c>
      <c r="Q28" s="33">
        <v>10</v>
      </c>
      <c r="R28" s="33">
        <v>27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2:42" ht="20.100000000000001" customHeight="1" thickBot="1" x14ac:dyDescent="0.25">
      <c r="B29" s="4" t="s">
        <v>236</v>
      </c>
      <c r="C29" s="32">
        <v>246</v>
      </c>
      <c r="D29" s="32">
        <v>2</v>
      </c>
      <c r="E29" s="32">
        <v>0</v>
      </c>
      <c r="F29" s="32">
        <v>0</v>
      </c>
      <c r="G29" s="32">
        <v>115</v>
      </c>
      <c r="H29" s="32">
        <v>58</v>
      </c>
      <c r="I29" s="32">
        <v>0</v>
      </c>
      <c r="J29" s="32">
        <v>30</v>
      </c>
      <c r="K29" s="32">
        <v>1</v>
      </c>
      <c r="L29" s="32">
        <v>1</v>
      </c>
      <c r="M29" s="32">
        <v>0</v>
      </c>
      <c r="N29" s="32">
        <v>0</v>
      </c>
      <c r="O29" s="32">
        <v>1</v>
      </c>
      <c r="P29" s="32">
        <v>13</v>
      </c>
      <c r="Q29" s="32">
        <v>25</v>
      </c>
      <c r="R29" s="32">
        <v>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2:42" ht="20.100000000000001" customHeight="1" thickBot="1" x14ac:dyDescent="0.25">
      <c r="B30" s="4" t="s">
        <v>237</v>
      </c>
      <c r="C30" s="20">
        <v>75</v>
      </c>
      <c r="D30" s="20">
        <v>0</v>
      </c>
      <c r="E30" s="20">
        <v>0</v>
      </c>
      <c r="F30" s="20">
        <v>0</v>
      </c>
      <c r="G30" s="20">
        <v>73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1</v>
      </c>
      <c r="Q30" s="20">
        <v>1</v>
      </c>
      <c r="R30" s="20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2:42" ht="20.100000000000001" customHeight="1" thickBot="1" x14ac:dyDescent="0.25">
      <c r="B31" s="4" t="s">
        <v>238</v>
      </c>
      <c r="C31" s="20">
        <v>141</v>
      </c>
      <c r="D31" s="20">
        <v>0</v>
      </c>
      <c r="E31" s="20">
        <v>0</v>
      </c>
      <c r="F31" s="20">
        <v>0</v>
      </c>
      <c r="G31" s="20">
        <v>100</v>
      </c>
      <c r="H31" s="20">
        <v>2</v>
      </c>
      <c r="I31" s="20">
        <v>0</v>
      </c>
      <c r="J31" s="20">
        <v>7</v>
      </c>
      <c r="K31" s="20">
        <v>0</v>
      </c>
      <c r="L31" s="20">
        <v>1</v>
      </c>
      <c r="M31" s="20">
        <v>0</v>
      </c>
      <c r="N31" s="20">
        <v>0</v>
      </c>
      <c r="O31" s="20">
        <v>0</v>
      </c>
      <c r="P31" s="20">
        <v>5</v>
      </c>
      <c r="Q31" s="20">
        <v>23</v>
      </c>
      <c r="R31" s="20">
        <v>3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2:42" ht="20.100000000000001" customHeight="1" thickBot="1" x14ac:dyDescent="0.25">
      <c r="B32" s="4" t="s">
        <v>239</v>
      </c>
      <c r="C32" s="20">
        <v>88</v>
      </c>
      <c r="D32" s="20">
        <v>0</v>
      </c>
      <c r="E32" s="20">
        <v>0</v>
      </c>
      <c r="F32" s="20">
        <v>0</v>
      </c>
      <c r="G32" s="20">
        <v>11</v>
      </c>
      <c r="H32" s="20">
        <v>67</v>
      </c>
      <c r="I32" s="20">
        <v>0</v>
      </c>
      <c r="J32" s="20">
        <v>10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2:42" ht="20.100000000000001" customHeight="1" thickBot="1" x14ac:dyDescent="0.25">
      <c r="B33" s="4" t="s">
        <v>240</v>
      </c>
      <c r="C33" s="20">
        <v>51</v>
      </c>
      <c r="D33" s="20">
        <v>0</v>
      </c>
      <c r="E33" s="20">
        <v>0</v>
      </c>
      <c r="F33" s="20">
        <v>0</v>
      </c>
      <c r="G33" s="20">
        <v>25</v>
      </c>
      <c r="H33" s="20">
        <v>0</v>
      </c>
      <c r="I33" s="20">
        <v>1</v>
      </c>
      <c r="J33" s="20">
        <v>13</v>
      </c>
      <c r="K33" s="20">
        <v>0</v>
      </c>
      <c r="L33" s="20">
        <v>10</v>
      </c>
      <c r="M33" s="20">
        <v>0</v>
      </c>
      <c r="N33" s="20">
        <v>0</v>
      </c>
      <c r="O33" s="20">
        <v>0</v>
      </c>
      <c r="P33" s="20">
        <v>1</v>
      </c>
      <c r="Q33" s="20">
        <v>1</v>
      </c>
      <c r="R33" s="20">
        <v>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2:42" ht="20.100000000000001" customHeight="1" thickBot="1" x14ac:dyDescent="0.25">
      <c r="B34" s="4" t="s">
        <v>241</v>
      </c>
      <c r="C34" s="20">
        <v>349</v>
      </c>
      <c r="D34" s="20">
        <v>0</v>
      </c>
      <c r="E34" s="20">
        <v>0</v>
      </c>
      <c r="F34" s="20">
        <v>0</v>
      </c>
      <c r="G34" s="20">
        <v>133</v>
      </c>
      <c r="H34" s="20">
        <v>79</v>
      </c>
      <c r="I34" s="20">
        <v>7</v>
      </c>
      <c r="J34" s="20">
        <v>0</v>
      </c>
      <c r="K34" s="20">
        <v>21</v>
      </c>
      <c r="L34" s="20">
        <v>0</v>
      </c>
      <c r="M34" s="20">
        <v>0</v>
      </c>
      <c r="N34" s="20">
        <v>0</v>
      </c>
      <c r="O34" s="20">
        <v>5</v>
      </c>
      <c r="P34" s="20">
        <v>70</v>
      </c>
      <c r="Q34" s="20">
        <v>34</v>
      </c>
      <c r="R34" s="20">
        <v>0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2:42" ht="20.100000000000001" customHeight="1" thickBot="1" x14ac:dyDescent="0.25">
      <c r="B35" s="4" t="s">
        <v>242</v>
      </c>
      <c r="C35" s="20">
        <v>89</v>
      </c>
      <c r="D35" s="20">
        <v>0</v>
      </c>
      <c r="E35" s="20">
        <v>0</v>
      </c>
      <c r="F35" s="20">
        <v>0</v>
      </c>
      <c r="G35" s="20">
        <v>51</v>
      </c>
      <c r="H35" s="20">
        <v>18</v>
      </c>
      <c r="I35" s="20">
        <v>1</v>
      </c>
      <c r="J35" s="20">
        <v>4</v>
      </c>
      <c r="K35" s="20">
        <v>0</v>
      </c>
      <c r="L35" s="20">
        <v>2</v>
      </c>
      <c r="M35" s="20">
        <v>0</v>
      </c>
      <c r="N35" s="20">
        <v>0</v>
      </c>
      <c r="O35" s="20">
        <v>0</v>
      </c>
      <c r="P35" s="20">
        <v>1</v>
      </c>
      <c r="Q35" s="20">
        <v>11</v>
      </c>
      <c r="R35" s="20">
        <v>1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2:42" ht="20.100000000000001" customHeight="1" thickBot="1" x14ac:dyDescent="0.25">
      <c r="B36" s="4" t="s">
        <v>243</v>
      </c>
      <c r="C36" s="20">
        <v>268</v>
      </c>
      <c r="D36" s="20">
        <v>1</v>
      </c>
      <c r="E36" s="20">
        <v>0</v>
      </c>
      <c r="F36" s="20">
        <v>0</v>
      </c>
      <c r="G36" s="20">
        <v>155</v>
      </c>
      <c r="H36" s="20">
        <v>19</v>
      </c>
      <c r="I36" s="20">
        <v>1</v>
      </c>
      <c r="J36" s="20">
        <v>46</v>
      </c>
      <c r="K36" s="20">
        <v>1</v>
      </c>
      <c r="L36" s="20">
        <v>10</v>
      </c>
      <c r="M36" s="20">
        <v>0</v>
      </c>
      <c r="N36" s="20">
        <v>0</v>
      </c>
      <c r="O36" s="20">
        <v>0</v>
      </c>
      <c r="P36" s="20">
        <v>11</v>
      </c>
      <c r="Q36" s="20">
        <v>21</v>
      </c>
      <c r="R36" s="20">
        <v>3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2:42" ht="20.100000000000001" customHeight="1" thickBot="1" x14ac:dyDescent="0.25">
      <c r="B37" s="4" t="s">
        <v>244</v>
      </c>
      <c r="C37" s="20">
        <v>512</v>
      </c>
      <c r="D37" s="20">
        <v>0</v>
      </c>
      <c r="E37" s="20">
        <v>0</v>
      </c>
      <c r="F37" s="20">
        <v>0</v>
      </c>
      <c r="G37" s="20">
        <v>178</v>
      </c>
      <c r="H37" s="20">
        <v>128</v>
      </c>
      <c r="I37" s="20">
        <v>94</v>
      </c>
      <c r="J37" s="20">
        <v>9</v>
      </c>
      <c r="K37" s="20">
        <v>4</v>
      </c>
      <c r="L37" s="20">
        <v>0</v>
      </c>
      <c r="M37" s="20">
        <v>0</v>
      </c>
      <c r="N37" s="20">
        <v>1</v>
      </c>
      <c r="O37" s="20">
        <v>0</v>
      </c>
      <c r="P37" s="20">
        <v>18</v>
      </c>
      <c r="Q37" s="20">
        <v>77</v>
      </c>
      <c r="R37" s="20">
        <v>3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2:42" ht="20.100000000000001" customHeight="1" thickBot="1" x14ac:dyDescent="0.25">
      <c r="B38" s="4" t="s">
        <v>245</v>
      </c>
      <c r="C38" s="20">
        <v>124</v>
      </c>
      <c r="D38" s="20">
        <v>0</v>
      </c>
      <c r="E38" s="20">
        <v>0</v>
      </c>
      <c r="F38" s="20">
        <v>0</v>
      </c>
      <c r="G38" s="20">
        <v>62</v>
      </c>
      <c r="H38" s="20">
        <v>33</v>
      </c>
      <c r="I38" s="20">
        <v>4</v>
      </c>
      <c r="J38" s="20">
        <v>0</v>
      </c>
      <c r="K38" s="20">
        <v>25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2:42" ht="20.100000000000001" customHeight="1" thickBot="1" x14ac:dyDescent="0.25">
      <c r="B39" s="4" t="s">
        <v>246</v>
      </c>
      <c r="C39" s="20">
        <v>214</v>
      </c>
      <c r="D39" s="20">
        <v>0</v>
      </c>
      <c r="E39" s="20">
        <v>0</v>
      </c>
      <c r="F39" s="20">
        <v>0</v>
      </c>
      <c r="G39" s="20">
        <v>174</v>
      </c>
      <c r="H39" s="20">
        <v>0</v>
      </c>
      <c r="I39" s="20">
        <v>15</v>
      </c>
      <c r="J39" s="20">
        <v>0</v>
      </c>
      <c r="K39" s="20">
        <v>0</v>
      </c>
      <c r="L39" s="20">
        <v>8</v>
      </c>
      <c r="M39" s="20">
        <v>0</v>
      </c>
      <c r="N39" s="20">
        <v>0</v>
      </c>
      <c r="O39" s="20">
        <v>0</v>
      </c>
      <c r="P39" s="20">
        <v>1</v>
      </c>
      <c r="Q39" s="20">
        <v>16</v>
      </c>
      <c r="R39" s="20">
        <v>0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2:42" ht="20.100000000000001" customHeight="1" thickBot="1" x14ac:dyDescent="0.25">
      <c r="B40" s="4" t="s">
        <v>247</v>
      </c>
      <c r="C40" s="20">
        <v>509</v>
      </c>
      <c r="D40" s="20">
        <v>0</v>
      </c>
      <c r="E40" s="20">
        <v>0</v>
      </c>
      <c r="F40" s="20">
        <v>0</v>
      </c>
      <c r="G40" s="20">
        <v>389</v>
      </c>
      <c r="H40" s="20">
        <v>62</v>
      </c>
      <c r="I40" s="20">
        <v>3</v>
      </c>
      <c r="J40" s="20">
        <v>7</v>
      </c>
      <c r="K40" s="20">
        <v>1</v>
      </c>
      <c r="L40" s="20">
        <v>4</v>
      </c>
      <c r="M40" s="20">
        <v>0</v>
      </c>
      <c r="N40" s="20">
        <v>0</v>
      </c>
      <c r="O40" s="20">
        <v>0</v>
      </c>
      <c r="P40" s="20">
        <v>13</v>
      </c>
      <c r="Q40" s="20">
        <v>29</v>
      </c>
      <c r="R40" s="20">
        <v>1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2:42" ht="20.100000000000001" customHeight="1" thickBot="1" x14ac:dyDescent="0.25">
      <c r="B41" s="4" t="s">
        <v>248</v>
      </c>
      <c r="C41" s="20">
        <v>4824</v>
      </c>
      <c r="D41" s="20">
        <v>4</v>
      </c>
      <c r="E41" s="20">
        <v>0</v>
      </c>
      <c r="F41" s="20">
        <v>0</v>
      </c>
      <c r="G41" s="20">
        <v>2419</v>
      </c>
      <c r="H41" s="20">
        <v>805</v>
      </c>
      <c r="I41" s="20">
        <v>241</v>
      </c>
      <c r="J41" s="20">
        <v>358</v>
      </c>
      <c r="K41" s="20">
        <v>118</v>
      </c>
      <c r="L41" s="20">
        <v>78</v>
      </c>
      <c r="M41" s="20">
        <v>45</v>
      </c>
      <c r="N41" s="20">
        <v>57</v>
      </c>
      <c r="O41" s="20">
        <v>29</v>
      </c>
      <c r="P41" s="20">
        <v>221</v>
      </c>
      <c r="Q41" s="20">
        <v>251</v>
      </c>
      <c r="R41" s="20">
        <v>198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2:42" ht="20.100000000000001" customHeight="1" thickBot="1" x14ac:dyDescent="0.25">
      <c r="B42" s="4" t="s">
        <v>249</v>
      </c>
      <c r="C42" s="20">
        <v>627</v>
      </c>
      <c r="D42" s="20">
        <v>0</v>
      </c>
      <c r="E42" s="20">
        <v>0</v>
      </c>
      <c r="F42" s="20">
        <v>0</v>
      </c>
      <c r="G42" s="20">
        <v>331</v>
      </c>
      <c r="H42" s="20">
        <v>87</v>
      </c>
      <c r="I42" s="20">
        <v>19</v>
      </c>
      <c r="J42" s="20">
        <v>35</v>
      </c>
      <c r="K42" s="20">
        <v>3</v>
      </c>
      <c r="L42" s="20">
        <v>14</v>
      </c>
      <c r="M42" s="20">
        <v>1</v>
      </c>
      <c r="N42" s="20">
        <v>0</v>
      </c>
      <c r="O42" s="20">
        <v>8</v>
      </c>
      <c r="P42" s="20">
        <v>22</v>
      </c>
      <c r="Q42" s="20">
        <v>62</v>
      </c>
      <c r="R42" s="20">
        <v>45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2:42" ht="20.100000000000001" customHeight="1" thickBot="1" x14ac:dyDescent="0.25">
      <c r="B43" s="4" t="s">
        <v>250</v>
      </c>
      <c r="C43" s="20">
        <v>404</v>
      </c>
      <c r="D43" s="20">
        <v>0</v>
      </c>
      <c r="E43" s="20">
        <v>0</v>
      </c>
      <c r="F43" s="20">
        <v>0</v>
      </c>
      <c r="G43" s="20">
        <v>265</v>
      </c>
      <c r="H43" s="20">
        <v>38</v>
      </c>
      <c r="I43" s="20">
        <v>3</v>
      </c>
      <c r="J43" s="20">
        <v>11</v>
      </c>
      <c r="K43" s="20">
        <v>0</v>
      </c>
      <c r="L43" s="20">
        <v>16</v>
      </c>
      <c r="M43" s="20">
        <v>2</v>
      </c>
      <c r="N43" s="20">
        <v>1</v>
      </c>
      <c r="O43" s="20">
        <v>0</v>
      </c>
      <c r="P43" s="20">
        <v>9</v>
      </c>
      <c r="Q43" s="20">
        <v>42</v>
      </c>
      <c r="R43" s="20">
        <v>17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2:42" ht="20.100000000000001" customHeight="1" thickBot="1" x14ac:dyDescent="0.25">
      <c r="B44" s="4" t="s">
        <v>251</v>
      </c>
      <c r="C44" s="20">
        <v>835</v>
      </c>
      <c r="D44" s="20">
        <v>0</v>
      </c>
      <c r="E44" s="20">
        <v>0</v>
      </c>
      <c r="F44" s="20">
        <v>0</v>
      </c>
      <c r="G44" s="20">
        <v>387</v>
      </c>
      <c r="H44" s="20">
        <v>167</v>
      </c>
      <c r="I44" s="20">
        <v>46</v>
      </c>
      <c r="J44" s="20">
        <v>42</v>
      </c>
      <c r="K44" s="20">
        <v>16</v>
      </c>
      <c r="L44" s="20">
        <v>0</v>
      </c>
      <c r="M44" s="20">
        <v>4</v>
      </c>
      <c r="N44" s="20">
        <v>0</v>
      </c>
      <c r="O44" s="20">
        <v>5</v>
      </c>
      <c r="P44" s="20">
        <v>54</v>
      </c>
      <c r="Q44" s="20">
        <v>54</v>
      </c>
      <c r="R44" s="20">
        <v>60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2:42" ht="20.100000000000001" customHeight="1" thickBot="1" x14ac:dyDescent="0.25">
      <c r="B45" s="4" t="s">
        <v>252</v>
      </c>
      <c r="C45" s="20">
        <v>2285</v>
      </c>
      <c r="D45" s="20">
        <v>1</v>
      </c>
      <c r="E45" s="20">
        <v>0</v>
      </c>
      <c r="F45" s="20">
        <v>1</v>
      </c>
      <c r="G45" s="20">
        <v>1480</v>
      </c>
      <c r="H45" s="20">
        <v>224</v>
      </c>
      <c r="I45" s="20">
        <v>127</v>
      </c>
      <c r="J45" s="20">
        <v>54</v>
      </c>
      <c r="K45" s="20">
        <v>10</v>
      </c>
      <c r="L45" s="20">
        <v>20</v>
      </c>
      <c r="M45" s="20">
        <v>0</v>
      </c>
      <c r="N45" s="20">
        <v>2</v>
      </c>
      <c r="O45" s="20">
        <v>6</v>
      </c>
      <c r="P45" s="20">
        <v>120</v>
      </c>
      <c r="Q45" s="20">
        <v>155</v>
      </c>
      <c r="R45" s="20">
        <v>85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2:42" ht="20.100000000000001" customHeight="1" thickBot="1" x14ac:dyDescent="0.25">
      <c r="B46" s="4" t="s">
        <v>253</v>
      </c>
      <c r="C46" s="20">
        <v>466</v>
      </c>
      <c r="D46" s="20">
        <v>1</v>
      </c>
      <c r="E46" s="20">
        <v>0</v>
      </c>
      <c r="F46" s="20">
        <v>0</v>
      </c>
      <c r="G46" s="20">
        <v>285</v>
      </c>
      <c r="H46" s="20">
        <v>35</v>
      </c>
      <c r="I46" s="20">
        <v>19</v>
      </c>
      <c r="J46" s="20">
        <v>68</v>
      </c>
      <c r="K46" s="20">
        <v>4</v>
      </c>
      <c r="L46" s="20">
        <v>1</v>
      </c>
      <c r="M46" s="20">
        <v>0</v>
      </c>
      <c r="N46" s="20">
        <v>1</v>
      </c>
      <c r="O46" s="20">
        <v>1</v>
      </c>
      <c r="P46" s="20">
        <v>27</v>
      </c>
      <c r="Q46" s="20">
        <v>19</v>
      </c>
      <c r="R46" s="20">
        <v>5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2:42" ht="20.100000000000001" customHeight="1" thickBot="1" x14ac:dyDescent="0.25">
      <c r="B47" s="4" t="s">
        <v>254</v>
      </c>
      <c r="C47" s="20">
        <v>3362</v>
      </c>
      <c r="D47" s="20">
        <v>1</v>
      </c>
      <c r="E47" s="20">
        <v>0</v>
      </c>
      <c r="F47" s="20">
        <v>0</v>
      </c>
      <c r="G47" s="20">
        <v>1810</v>
      </c>
      <c r="H47" s="20">
        <v>443</v>
      </c>
      <c r="I47" s="20">
        <v>171</v>
      </c>
      <c r="J47" s="20">
        <v>81</v>
      </c>
      <c r="K47" s="20">
        <v>5</v>
      </c>
      <c r="L47" s="20">
        <v>80</v>
      </c>
      <c r="M47" s="20">
        <v>1</v>
      </c>
      <c r="N47" s="20">
        <v>4</v>
      </c>
      <c r="O47" s="20">
        <v>4</v>
      </c>
      <c r="P47" s="20">
        <v>157</v>
      </c>
      <c r="Q47" s="20">
        <v>516</v>
      </c>
      <c r="R47" s="20">
        <v>89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2:42" ht="20.100000000000001" customHeight="1" thickBot="1" x14ac:dyDescent="0.25">
      <c r="B48" s="4" t="s">
        <v>255</v>
      </c>
      <c r="C48" s="20">
        <v>420</v>
      </c>
      <c r="D48" s="20">
        <v>1</v>
      </c>
      <c r="E48" s="20">
        <v>0</v>
      </c>
      <c r="F48" s="20">
        <v>0</v>
      </c>
      <c r="G48" s="20">
        <v>154</v>
      </c>
      <c r="H48" s="20">
        <v>78</v>
      </c>
      <c r="I48" s="20">
        <v>8</v>
      </c>
      <c r="J48" s="20">
        <v>54</v>
      </c>
      <c r="K48" s="20">
        <v>2</v>
      </c>
      <c r="L48" s="20">
        <v>26</v>
      </c>
      <c r="M48" s="20">
        <v>0</v>
      </c>
      <c r="N48" s="20">
        <v>8</v>
      </c>
      <c r="O48" s="20">
        <v>1</v>
      </c>
      <c r="P48" s="20">
        <v>52</v>
      </c>
      <c r="Q48" s="20">
        <v>33</v>
      </c>
      <c r="R48" s="20">
        <v>3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2:42" ht="20.100000000000001" customHeight="1" thickBot="1" x14ac:dyDescent="0.25">
      <c r="B49" s="4" t="s">
        <v>256</v>
      </c>
      <c r="C49" s="20">
        <v>184</v>
      </c>
      <c r="D49" s="20">
        <v>0</v>
      </c>
      <c r="E49" s="20">
        <v>0</v>
      </c>
      <c r="F49" s="20">
        <v>0</v>
      </c>
      <c r="G49" s="20">
        <v>97</v>
      </c>
      <c r="H49" s="20">
        <v>47</v>
      </c>
      <c r="I49" s="20">
        <v>1</v>
      </c>
      <c r="J49" s="20">
        <v>0</v>
      </c>
      <c r="K49" s="20">
        <v>0</v>
      </c>
      <c r="L49" s="20">
        <v>2</v>
      </c>
      <c r="M49" s="20">
        <v>0</v>
      </c>
      <c r="N49" s="20">
        <v>0</v>
      </c>
      <c r="O49" s="20">
        <v>0</v>
      </c>
      <c r="P49" s="20">
        <v>3</v>
      </c>
      <c r="Q49" s="20">
        <v>34</v>
      </c>
      <c r="R49" s="20"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2:42" ht="20.100000000000001" customHeight="1" thickBot="1" x14ac:dyDescent="0.25">
      <c r="B50" s="4" t="s">
        <v>257</v>
      </c>
      <c r="C50" s="20">
        <v>887</v>
      </c>
      <c r="D50" s="20">
        <v>2</v>
      </c>
      <c r="E50" s="20">
        <v>0</v>
      </c>
      <c r="F50" s="20">
        <v>0</v>
      </c>
      <c r="G50" s="20">
        <v>445</v>
      </c>
      <c r="H50" s="20">
        <v>69</v>
      </c>
      <c r="I50" s="20">
        <v>16</v>
      </c>
      <c r="J50" s="20">
        <v>97</v>
      </c>
      <c r="K50" s="20">
        <v>9</v>
      </c>
      <c r="L50" s="20">
        <v>64</v>
      </c>
      <c r="M50" s="20">
        <v>0</v>
      </c>
      <c r="N50" s="20">
        <v>4</v>
      </c>
      <c r="O50" s="20">
        <v>3</v>
      </c>
      <c r="P50" s="20">
        <v>28</v>
      </c>
      <c r="Q50" s="20">
        <v>96</v>
      </c>
      <c r="R50" s="20">
        <v>54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2:42" ht="20.100000000000001" customHeight="1" thickBot="1" x14ac:dyDescent="0.25">
      <c r="B51" s="4" t="s">
        <v>258</v>
      </c>
      <c r="C51" s="20">
        <v>195</v>
      </c>
      <c r="D51" s="20">
        <v>0</v>
      </c>
      <c r="E51" s="20">
        <v>0</v>
      </c>
      <c r="F51" s="20">
        <v>0</v>
      </c>
      <c r="G51" s="20">
        <v>109</v>
      </c>
      <c r="H51" s="20">
        <v>23</v>
      </c>
      <c r="I51" s="20">
        <v>3</v>
      </c>
      <c r="J51" s="20">
        <v>18</v>
      </c>
      <c r="K51" s="20">
        <v>0</v>
      </c>
      <c r="L51" s="20">
        <v>8</v>
      </c>
      <c r="M51" s="20">
        <v>0</v>
      </c>
      <c r="N51" s="20">
        <v>0</v>
      </c>
      <c r="O51" s="20">
        <v>0</v>
      </c>
      <c r="P51" s="20">
        <v>2</v>
      </c>
      <c r="Q51" s="20">
        <v>26</v>
      </c>
      <c r="R51" s="20">
        <v>6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2:42" ht="20.100000000000001" customHeight="1" thickBot="1" x14ac:dyDescent="0.25">
      <c r="B52" s="4" t="s">
        <v>259</v>
      </c>
      <c r="C52" s="20">
        <v>211</v>
      </c>
      <c r="D52" s="20">
        <v>0</v>
      </c>
      <c r="E52" s="20">
        <v>0</v>
      </c>
      <c r="F52" s="20">
        <v>0</v>
      </c>
      <c r="G52" s="20">
        <v>109</v>
      </c>
      <c r="H52" s="20">
        <v>22</v>
      </c>
      <c r="I52" s="20">
        <v>1</v>
      </c>
      <c r="J52" s="20">
        <v>0</v>
      </c>
      <c r="K52" s="20">
        <v>4</v>
      </c>
      <c r="L52" s="20">
        <v>0</v>
      </c>
      <c r="M52" s="20">
        <v>0</v>
      </c>
      <c r="N52" s="20">
        <v>0</v>
      </c>
      <c r="O52" s="20">
        <v>0</v>
      </c>
      <c r="P52" s="20">
        <v>20</v>
      </c>
      <c r="Q52" s="20">
        <v>55</v>
      </c>
      <c r="R52" s="20">
        <v>0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2:42" ht="20.100000000000001" customHeight="1" thickBot="1" x14ac:dyDescent="0.25">
      <c r="B53" s="4" t="s">
        <v>260</v>
      </c>
      <c r="C53" s="20">
        <v>648</v>
      </c>
      <c r="D53" s="20">
        <v>0</v>
      </c>
      <c r="E53" s="20">
        <v>0</v>
      </c>
      <c r="F53" s="20">
        <v>0</v>
      </c>
      <c r="G53" s="20">
        <v>402</v>
      </c>
      <c r="H53" s="20">
        <v>120</v>
      </c>
      <c r="I53" s="20">
        <v>20</v>
      </c>
      <c r="J53" s="20">
        <v>17</v>
      </c>
      <c r="K53" s="20">
        <v>3</v>
      </c>
      <c r="L53" s="20">
        <v>8</v>
      </c>
      <c r="M53" s="20">
        <v>0</v>
      </c>
      <c r="N53" s="20">
        <v>6</v>
      </c>
      <c r="O53" s="20">
        <v>0</v>
      </c>
      <c r="P53" s="20">
        <v>32</v>
      </c>
      <c r="Q53" s="20">
        <v>37</v>
      </c>
      <c r="R53" s="20">
        <v>3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2:42" ht="20.100000000000001" customHeight="1" thickBot="1" x14ac:dyDescent="0.25">
      <c r="B54" s="4" t="s">
        <v>261</v>
      </c>
      <c r="C54" s="20">
        <v>6977</v>
      </c>
      <c r="D54" s="20">
        <v>3</v>
      </c>
      <c r="E54" s="20">
        <v>0</v>
      </c>
      <c r="F54" s="20">
        <v>0</v>
      </c>
      <c r="G54" s="20">
        <v>4270</v>
      </c>
      <c r="H54" s="20">
        <v>369</v>
      </c>
      <c r="I54" s="20">
        <v>78</v>
      </c>
      <c r="J54" s="20">
        <v>571</v>
      </c>
      <c r="K54" s="20">
        <v>25</v>
      </c>
      <c r="L54" s="20">
        <v>39</v>
      </c>
      <c r="M54" s="20">
        <v>12</v>
      </c>
      <c r="N54" s="20">
        <v>2</v>
      </c>
      <c r="O54" s="20">
        <v>17</v>
      </c>
      <c r="P54" s="20">
        <v>508</v>
      </c>
      <c r="Q54" s="20">
        <v>876</v>
      </c>
      <c r="R54" s="20">
        <v>207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2:42" ht="20.100000000000001" customHeight="1" thickBot="1" x14ac:dyDescent="0.25">
      <c r="B55" s="4" t="s">
        <v>262</v>
      </c>
      <c r="C55" s="20">
        <v>2400</v>
      </c>
      <c r="D55" s="20">
        <v>0</v>
      </c>
      <c r="E55" s="20">
        <v>0</v>
      </c>
      <c r="F55" s="20">
        <v>0</v>
      </c>
      <c r="G55" s="20">
        <v>1115</v>
      </c>
      <c r="H55" s="20">
        <v>206</v>
      </c>
      <c r="I55" s="20">
        <v>99</v>
      </c>
      <c r="J55" s="20">
        <v>183</v>
      </c>
      <c r="K55" s="20">
        <v>4</v>
      </c>
      <c r="L55" s="20">
        <v>26</v>
      </c>
      <c r="M55" s="20">
        <v>3</v>
      </c>
      <c r="N55" s="20">
        <v>0</v>
      </c>
      <c r="O55" s="20">
        <v>4</v>
      </c>
      <c r="P55" s="20">
        <v>332</v>
      </c>
      <c r="Q55" s="20">
        <v>418</v>
      </c>
      <c r="R55" s="20">
        <v>10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2:42" ht="20.100000000000001" customHeight="1" thickBot="1" x14ac:dyDescent="0.25">
      <c r="B56" s="4" t="s">
        <v>263</v>
      </c>
      <c r="C56" s="20">
        <v>471</v>
      </c>
      <c r="D56" s="20">
        <v>1</v>
      </c>
      <c r="E56" s="20">
        <v>0</v>
      </c>
      <c r="F56" s="20">
        <v>0</v>
      </c>
      <c r="G56" s="20">
        <v>213</v>
      </c>
      <c r="H56" s="20">
        <v>65</v>
      </c>
      <c r="I56" s="20">
        <v>63</v>
      </c>
      <c r="J56" s="20">
        <v>35</v>
      </c>
      <c r="K56" s="20">
        <v>7</v>
      </c>
      <c r="L56" s="20">
        <v>3</v>
      </c>
      <c r="M56" s="20">
        <v>0</v>
      </c>
      <c r="N56" s="20">
        <v>1</v>
      </c>
      <c r="O56" s="20">
        <v>2</v>
      </c>
      <c r="P56" s="20">
        <v>12</v>
      </c>
      <c r="Q56" s="20">
        <v>62</v>
      </c>
      <c r="R56" s="20">
        <v>7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2:42" ht="20.100000000000001" customHeight="1" thickBot="1" x14ac:dyDescent="0.25">
      <c r="B57" s="4" t="s">
        <v>264</v>
      </c>
      <c r="C57" s="20">
        <v>255</v>
      </c>
      <c r="D57" s="20">
        <v>1</v>
      </c>
      <c r="E57" s="20">
        <v>0</v>
      </c>
      <c r="F57" s="20">
        <v>0</v>
      </c>
      <c r="G57" s="20">
        <v>195</v>
      </c>
      <c r="H57" s="20">
        <v>0</v>
      </c>
      <c r="I57" s="20">
        <v>4</v>
      </c>
      <c r="J57" s="20">
        <v>10</v>
      </c>
      <c r="K57" s="20">
        <v>1</v>
      </c>
      <c r="L57" s="20">
        <v>0</v>
      </c>
      <c r="M57" s="20">
        <v>0</v>
      </c>
      <c r="N57" s="20">
        <v>1</v>
      </c>
      <c r="O57" s="20">
        <v>0</v>
      </c>
      <c r="P57" s="20">
        <v>6</v>
      </c>
      <c r="Q57" s="20">
        <v>30</v>
      </c>
      <c r="R57" s="20">
        <v>7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2:42" ht="20.100000000000001" customHeight="1" thickBot="1" x14ac:dyDescent="0.25">
      <c r="B58" s="4" t="s">
        <v>265</v>
      </c>
      <c r="C58" s="20">
        <v>495</v>
      </c>
      <c r="D58" s="20">
        <v>0</v>
      </c>
      <c r="E58" s="20">
        <v>0</v>
      </c>
      <c r="F58" s="20">
        <v>0</v>
      </c>
      <c r="G58" s="20">
        <v>199</v>
      </c>
      <c r="H58" s="20">
        <v>24</v>
      </c>
      <c r="I58" s="20">
        <v>61</v>
      </c>
      <c r="J58" s="20">
        <v>76</v>
      </c>
      <c r="K58" s="20">
        <v>6</v>
      </c>
      <c r="L58" s="20">
        <v>10</v>
      </c>
      <c r="M58" s="20">
        <v>0</v>
      </c>
      <c r="N58" s="20">
        <v>0</v>
      </c>
      <c r="O58" s="20">
        <v>2</v>
      </c>
      <c r="P58" s="20">
        <v>65</v>
      </c>
      <c r="Q58" s="20">
        <v>32</v>
      </c>
      <c r="R58" s="20">
        <v>20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2:42" ht="20.100000000000001" customHeight="1" thickBot="1" x14ac:dyDescent="0.25">
      <c r="B59" s="4" t="s">
        <v>266</v>
      </c>
      <c r="C59" s="20">
        <v>909</v>
      </c>
      <c r="D59" s="20">
        <v>1</v>
      </c>
      <c r="E59" s="20">
        <v>0</v>
      </c>
      <c r="F59" s="20">
        <v>0</v>
      </c>
      <c r="G59" s="20">
        <v>569</v>
      </c>
      <c r="H59" s="20">
        <v>87</v>
      </c>
      <c r="I59" s="20">
        <v>12</v>
      </c>
      <c r="J59" s="20">
        <v>31</v>
      </c>
      <c r="K59" s="20">
        <v>7</v>
      </c>
      <c r="L59" s="20">
        <v>9</v>
      </c>
      <c r="M59" s="20">
        <v>5</v>
      </c>
      <c r="N59" s="20">
        <v>28</v>
      </c>
      <c r="O59" s="20">
        <v>0</v>
      </c>
      <c r="P59" s="20">
        <v>98</v>
      </c>
      <c r="Q59" s="20">
        <v>58</v>
      </c>
      <c r="R59" s="20">
        <v>4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2:42" ht="20.100000000000001" customHeight="1" thickBot="1" x14ac:dyDescent="0.25">
      <c r="B60" s="4" t="s">
        <v>267</v>
      </c>
      <c r="C60" s="20">
        <v>245</v>
      </c>
      <c r="D60" s="20">
        <v>0</v>
      </c>
      <c r="E60" s="20">
        <v>0</v>
      </c>
      <c r="F60" s="20">
        <v>0</v>
      </c>
      <c r="G60" s="20">
        <v>152</v>
      </c>
      <c r="H60" s="20">
        <v>6</v>
      </c>
      <c r="I60" s="20">
        <v>29</v>
      </c>
      <c r="J60" s="20">
        <v>25</v>
      </c>
      <c r="K60" s="20">
        <v>4</v>
      </c>
      <c r="L60" s="20">
        <v>0</v>
      </c>
      <c r="M60" s="20">
        <v>1</v>
      </c>
      <c r="N60" s="20">
        <v>0</v>
      </c>
      <c r="O60" s="20">
        <v>0</v>
      </c>
      <c r="P60" s="20">
        <v>17</v>
      </c>
      <c r="Q60" s="20">
        <v>10</v>
      </c>
      <c r="R60" s="20">
        <v>1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2:42" ht="20.100000000000001" customHeight="1" thickBot="1" x14ac:dyDescent="0.25">
      <c r="B61" s="7" t="s">
        <v>22</v>
      </c>
      <c r="C61" s="9">
        <v>44988</v>
      </c>
      <c r="D61" s="9">
        <v>26</v>
      </c>
      <c r="E61" s="9">
        <v>0</v>
      </c>
      <c r="F61" s="9">
        <v>1</v>
      </c>
      <c r="G61" s="9">
        <v>24202</v>
      </c>
      <c r="H61" s="9">
        <v>5264</v>
      </c>
      <c r="I61" s="9">
        <v>1552</v>
      </c>
      <c r="J61" s="9">
        <v>2997</v>
      </c>
      <c r="K61" s="9">
        <v>397</v>
      </c>
      <c r="L61" s="9">
        <v>862</v>
      </c>
      <c r="M61" s="9">
        <v>199</v>
      </c>
      <c r="N61" s="9">
        <v>246</v>
      </c>
      <c r="O61" s="9">
        <v>140</v>
      </c>
      <c r="P61" s="9">
        <v>3010</v>
      </c>
      <c r="Q61" s="9">
        <v>4766</v>
      </c>
      <c r="R61" s="9">
        <v>1326</v>
      </c>
      <c r="S61" s="19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9"/>
      <c r="AJ61" s="20"/>
      <c r="AK61" s="20"/>
      <c r="AL61" s="20"/>
      <c r="AM61" s="20"/>
      <c r="AN61" s="20"/>
      <c r="AO61" s="20"/>
      <c r="AP61" s="20"/>
    </row>
    <row r="62" spans="2:42" ht="20.100000000000001" customHeight="1" thickBot="1" x14ac:dyDescent="0.25"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56.25" customHeight="1" x14ac:dyDescent="0.2"/>
    <row r="8" spans="2:22" ht="12.75" customHeight="1" x14ac:dyDescent="0.2"/>
    <row r="9" spans="2:22" ht="44.25" customHeight="1" thickBot="1" x14ac:dyDescent="0.25">
      <c r="C9" s="78" t="s">
        <v>53</v>
      </c>
      <c r="D9" s="76"/>
      <c r="E9" s="76"/>
      <c r="F9" s="79"/>
      <c r="G9" s="78" t="s">
        <v>54</v>
      </c>
      <c r="H9" s="76"/>
      <c r="I9" s="76"/>
      <c r="J9" s="79"/>
      <c r="K9" s="78" t="s">
        <v>55</v>
      </c>
      <c r="L9" s="76"/>
      <c r="M9" s="76"/>
      <c r="N9" s="76"/>
      <c r="O9" s="76"/>
      <c r="P9" s="79"/>
      <c r="Q9" s="78" t="s">
        <v>56</v>
      </c>
      <c r="R9" s="76"/>
      <c r="S9" s="76"/>
      <c r="T9" s="76"/>
      <c r="U9" s="76"/>
      <c r="V9" s="79"/>
    </row>
    <row r="10" spans="2:22" ht="42" customHeight="1" thickBot="1" x14ac:dyDescent="0.25">
      <c r="C10" s="8" t="s">
        <v>36</v>
      </c>
      <c r="D10" s="8" t="s">
        <v>57</v>
      </c>
      <c r="E10" s="8" t="s">
        <v>58</v>
      </c>
      <c r="F10" s="8" t="s">
        <v>59</v>
      </c>
      <c r="G10" s="8" t="s">
        <v>31</v>
      </c>
      <c r="H10" s="8" t="s">
        <v>33</v>
      </c>
      <c r="I10" s="8" t="s">
        <v>34</v>
      </c>
      <c r="J10" s="8" t="s">
        <v>35</v>
      </c>
      <c r="K10" s="8" t="s">
        <v>60</v>
      </c>
      <c r="L10" s="8" t="s">
        <v>61</v>
      </c>
      <c r="M10" s="8" t="s">
        <v>33</v>
      </c>
      <c r="N10" s="8" t="s">
        <v>62</v>
      </c>
      <c r="O10" s="8" t="s">
        <v>63</v>
      </c>
      <c r="P10" s="8" t="s">
        <v>35</v>
      </c>
      <c r="Q10" s="8" t="s">
        <v>60</v>
      </c>
      <c r="R10" s="8" t="s">
        <v>61</v>
      </c>
      <c r="S10" s="8" t="s">
        <v>33</v>
      </c>
      <c r="T10" s="8" t="s">
        <v>62</v>
      </c>
      <c r="U10" s="8" t="s">
        <v>63</v>
      </c>
      <c r="V10" s="8" t="s">
        <v>35</v>
      </c>
    </row>
    <row r="11" spans="2:22" ht="20.100000000000001" customHeight="1" thickBot="1" x14ac:dyDescent="0.25">
      <c r="B11" s="3" t="s">
        <v>218</v>
      </c>
      <c r="C11" s="20">
        <v>24</v>
      </c>
      <c r="D11" s="20">
        <v>12</v>
      </c>
      <c r="E11" s="20">
        <v>11</v>
      </c>
      <c r="F11" s="20">
        <v>1</v>
      </c>
      <c r="G11" s="20">
        <v>11</v>
      </c>
      <c r="H11" s="20">
        <v>0</v>
      </c>
      <c r="I11" s="20">
        <v>10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9</v>
      </c>
      <c r="R11" s="20">
        <v>6</v>
      </c>
      <c r="S11" s="20">
        <v>0</v>
      </c>
      <c r="T11" s="20">
        <v>2</v>
      </c>
      <c r="U11" s="20">
        <v>8</v>
      </c>
      <c r="V11" s="20">
        <v>23</v>
      </c>
    </row>
    <row r="12" spans="2:22" ht="20.100000000000001" customHeight="1" thickBot="1" x14ac:dyDescent="0.25">
      <c r="B12" s="4" t="s">
        <v>219</v>
      </c>
      <c r="C12" s="20">
        <v>67</v>
      </c>
      <c r="D12" s="20">
        <v>33</v>
      </c>
      <c r="E12" s="20">
        <v>24</v>
      </c>
      <c r="F12" s="20">
        <v>10</v>
      </c>
      <c r="G12" s="20">
        <v>30</v>
      </c>
      <c r="H12" s="20">
        <v>0</v>
      </c>
      <c r="I12" s="20">
        <v>28</v>
      </c>
      <c r="J12" s="20">
        <v>9</v>
      </c>
      <c r="K12" s="20">
        <v>0</v>
      </c>
      <c r="L12" s="20">
        <v>0</v>
      </c>
      <c r="M12" s="20">
        <v>0</v>
      </c>
      <c r="N12" s="20">
        <v>0</v>
      </c>
      <c r="O12" s="20">
        <v>2</v>
      </c>
      <c r="P12" s="20">
        <v>0</v>
      </c>
      <c r="Q12" s="20">
        <v>26</v>
      </c>
      <c r="R12" s="20">
        <v>2</v>
      </c>
      <c r="S12" s="20">
        <v>0</v>
      </c>
      <c r="T12" s="20">
        <v>0</v>
      </c>
      <c r="U12" s="20">
        <v>29</v>
      </c>
      <c r="V12" s="20">
        <v>77</v>
      </c>
    </row>
    <row r="13" spans="2:22" ht="20.100000000000001" customHeight="1" thickBot="1" x14ac:dyDescent="0.25">
      <c r="B13" s="4" t="s">
        <v>220</v>
      </c>
      <c r="C13" s="20">
        <v>15</v>
      </c>
      <c r="D13" s="20">
        <v>4</v>
      </c>
      <c r="E13" s="20">
        <v>11</v>
      </c>
      <c r="F13" s="20">
        <v>0</v>
      </c>
      <c r="G13" s="20">
        <v>7</v>
      </c>
      <c r="H13" s="20">
        <v>0</v>
      </c>
      <c r="I13" s="20">
        <v>6</v>
      </c>
      <c r="J13" s="20">
        <v>3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5</v>
      </c>
      <c r="R13" s="20">
        <v>4</v>
      </c>
      <c r="S13" s="20">
        <v>0</v>
      </c>
      <c r="T13" s="20">
        <v>0</v>
      </c>
      <c r="U13" s="20">
        <v>7</v>
      </c>
      <c r="V13" s="20">
        <v>14</v>
      </c>
    </row>
    <row r="14" spans="2:22" ht="20.100000000000001" customHeight="1" thickBot="1" x14ac:dyDescent="0.25">
      <c r="B14" s="4" t="s">
        <v>221</v>
      </c>
      <c r="C14" s="20">
        <v>102</v>
      </c>
      <c r="D14" s="20">
        <v>25</v>
      </c>
      <c r="E14" s="20">
        <v>71</v>
      </c>
      <c r="F14" s="20">
        <v>6</v>
      </c>
      <c r="G14" s="20">
        <v>80</v>
      </c>
      <c r="H14" s="20">
        <v>0</v>
      </c>
      <c r="I14" s="20">
        <v>81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2</v>
      </c>
      <c r="P14" s="20">
        <v>0</v>
      </c>
      <c r="Q14" s="20">
        <v>83</v>
      </c>
      <c r="R14" s="20">
        <v>4</v>
      </c>
      <c r="S14" s="20">
        <v>2</v>
      </c>
      <c r="T14" s="20">
        <v>2</v>
      </c>
      <c r="U14" s="20">
        <v>61</v>
      </c>
      <c r="V14" s="20">
        <v>181</v>
      </c>
    </row>
    <row r="15" spans="2:22" ht="20.100000000000001" customHeight="1" thickBot="1" x14ac:dyDescent="0.25">
      <c r="B15" s="4" t="s">
        <v>222</v>
      </c>
      <c r="C15" s="20">
        <v>48</v>
      </c>
      <c r="D15" s="20">
        <v>12</v>
      </c>
      <c r="E15" s="20">
        <v>17</v>
      </c>
      <c r="F15" s="20">
        <v>19</v>
      </c>
      <c r="G15" s="20">
        <v>18</v>
      </c>
      <c r="H15" s="20">
        <v>0</v>
      </c>
      <c r="I15" s="20">
        <v>21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19</v>
      </c>
      <c r="R15" s="20">
        <v>3</v>
      </c>
      <c r="S15" s="20">
        <v>0</v>
      </c>
      <c r="T15" s="20">
        <v>0</v>
      </c>
      <c r="U15" s="20">
        <v>5</v>
      </c>
      <c r="V15" s="20">
        <v>35</v>
      </c>
    </row>
    <row r="16" spans="2:22" ht="20.100000000000001" customHeight="1" thickBot="1" x14ac:dyDescent="0.25">
      <c r="B16" s="4" t="s">
        <v>223</v>
      </c>
      <c r="C16" s="20">
        <v>22</v>
      </c>
      <c r="D16" s="20">
        <v>8</v>
      </c>
      <c r="E16" s="20">
        <v>9</v>
      </c>
      <c r="F16" s="20">
        <v>5</v>
      </c>
      <c r="G16" s="20">
        <v>3</v>
      </c>
      <c r="H16" s="20">
        <v>0</v>
      </c>
      <c r="I16" s="20">
        <v>2</v>
      </c>
      <c r="J16" s="20">
        <v>2</v>
      </c>
      <c r="K16" s="20">
        <v>0</v>
      </c>
      <c r="L16" s="20">
        <v>0</v>
      </c>
      <c r="M16" s="20">
        <v>0</v>
      </c>
      <c r="N16" s="20">
        <v>0</v>
      </c>
      <c r="O16" s="20">
        <v>1</v>
      </c>
      <c r="P16" s="20">
        <v>0</v>
      </c>
      <c r="Q16" s="20">
        <v>8</v>
      </c>
      <c r="R16" s="20">
        <v>3</v>
      </c>
      <c r="S16" s="20">
        <v>0</v>
      </c>
      <c r="T16" s="20">
        <v>0</v>
      </c>
      <c r="U16" s="20">
        <v>11</v>
      </c>
      <c r="V16" s="20">
        <v>29</v>
      </c>
    </row>
    <row r="17" spans="2:22" ht="20.100000000000001" customHeight="1" thickBot="1" x14ac:dyDescent="0.25">
      <c r="B17" s="4" t="s">
        <v>224</v>
      </c>
      <c r="C17" s="20">
        <v>101</v>
      </c>
      <c r="D17" s="20">
        <v>49</v>
      </c>
      <c r="E17" s="20">
        <v>36</v>
      </c>
      <c r="F17" s="20">
        <v>16</v>
      </c>
      <c r="G17" s="20">
        <v>28</v>
      </c>
      <c r="H17" s="20">
        <v>0</v>
      </c>
      <c r="I17" s="20">
        <v>29</v>
      </c>
      <c r="J17" s="20">
        <v>7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26</v>
      </c>
      <c r="R17" s="20">
        <v>3</v>
      </c>
      <c r="S17" s="20">
        <v>0</v>
      </c>
      <c r="T17" s="20">
        <v>0</v>
      </c>
      <c r="U17" s="20">
        <v>18</v>
      </c>
      <c r="V17" s="20">
        <v>79</v>
      </c>
    </row>
    <row r="18" spans="2:22" ht="20.100000000000001" customHeight="1" thickBot="1" x14ac:dyDescent="0.25">
      <c r="B18" s="4" t="s">
        <v>225</v>
      </c>
      <c r="C18" s="20">
        <v>105</v>
      </c>
      <c r="D18" s="20">
        <v>55</v>
      </c>
      <c r="E18" s="20">
        <v>43</v>
      </c>
      <c r="F18" s="20">
        <v>7</v>
      </c>
      <c r="G18" s="20">
        <v>42</v>
      </c>
      <c r="H18" s="20">
        <v>0</v>
      </c>
      <c r="I18" s="20">
        <v>42</v>
      </c>
      <c r="J18" s="20">
        <v>10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8</v>
      </c>
      <c r="Q18" s="20">
        <v>20</v>
      </c>
      <c r="R18" s="20">
        <v>2</v>
      </c>
      <c r="S18" s="20">
        <v>0</v>
      </c>
      <c r="T18" s="20">
        <v>5</v>
      </c>
      <c r="U18" s="20">
        <v>17</v>
      </c>
      <c r="V18" s="20">
        <v>67</v>
      </c>
    </row>
    <row r="19" spans="2:22" ht="20.100000000000001" customHeight="1" thickBot="1" x14ac:dyDescent="0.25">
      <c r="B19" s="4" t="s">
        <v>226</v>
      </c>
      <c r="C19" s="20">
        <v>16</v>
      </c>
      <c r="D19" s="20">
        <v>3</v>
      </c>
      <c r="E19" s="20">
        <v>0</v>
      </c>
      <c r="F19" s="20">
        <v>13</v>
      </c>
      <c r="G19" s="20">
        <v>1</v>
      </c>
      <c r="H19" s="20">
        <v>0</v>
      </c>
      <c r="I19" s="20">
        <v>0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4</v>
      </c>
      <c r="R19" s="20">
        <v>0</v>
      </c>
      <c r="S19" s="20">
        <v>0</v>
      </c>
      <c r="T19" s="20">
        <v>0</v>
      </c>
      <c r="U19" s="20">
        <v>0</v>
      </c>
      <c r="V19" s="20">
        <v>7</v>
      </c>
    </row>
    <row r="20" spans="2:22" ht="20.100000000000001" customHeight="1" thickBot="1" x14ac:dyDescent="0.25">
      <c r="B20" s="4" t="s">
        <v>227</v>
      </c>
      <c r="C20" s="20">
        <v>1</v>
      </c>
      <c r="D20" s="20">
        <v>0</v>
      </c>
      <c r="E20" s="20">
        <v>1</v>
      </c>
      <c r="F20" s="20">
        <v>0</v>
      </c>
      <c r="G20" s="20">
        <v>1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</v>
      </c>
      <c r="R20" s="20">
        <v>0</v>
      </c>
      <c r="S20" s="20">
        <v>0</v>
      </c>
      <c r="T20" s="20">
        <v>0</v>
      </c>
      <c r="U20" s="20">
        <v>0</v>
      </c>
      <c r="V20" s="20">
        <v>4</v>
      </c>
    </row>
    <row r="21" spans="2:22" ht="20.100000000000001" customHeight="1" thickBot="1" x14ac:dyDescent="0.25">
      <c r="B21" s="4" t="s">
        <v>228</v>
      </c>
      <c r="C21" s="20">
        <v>50</v>
      </c>
      <c r="D21" s="20">
        <v>21</v>
      </c>
      <c r="E21" s="20">
        <v>21</v>
      </c>
      <c r="F21" s="20">
        <v>8</v>
      </c>
      <c r="G21" s="20">
        <v>8</v>
      </c>
      <c r="H21" s="20">
        <v>0</v>
      </c>
      <c r="I21" s="20">
        <v>8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6</v>
      </c>
      <c r="Q21" s="20">
        <v>19</v>
      </c>
      <c r="R21" s="20">
        <v>1</v>
      </c>
      <c r="S21" s="20">
        <v>0</v>
      </c>
      <c r="T21" s="20">
        <v>0</v>
      </c>
      <c r="U21" s="20">
        <v>18</v>
      </c>
      <c r="V21" s="20">
        <v>45</v>
      </c>
    </row>
    <row r="22" spans="2:22" ht="20.100000000000001" customHeight="1" thickBot="1" x14ac:dyDescent="0.25">
      <c r="B22" s="4" t="s">
        <v>229</v>
      </c>
      <c r="C22" s="20">
        <v>28</v>
      </c>
      <c r="D22" s="20">
        <v>8</v>
      </c>
      <c r="E22" s="20">
        <v>12</v>
      </c>
      <c r="F22" s="20">
        <v>8</v>
      </c>
      <c r="G22" s="20">
        <v>18</v>
      </c>
      <c r="H22" s="20">
        <v>0</v>
      </c>
      <c r="I22" s="20">
        <v>19</v>
      </c>
      <c r="J22" s="20">
        <v>4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19</v>
      </c>
      <c r="R22" s="20">
        <v>1</v>
      </c>
      <c r="S22" s="20">
        <v>0</v>
      </c>
      <c r="T22" s="20">
        <v>0</v>
      </c>
      <c r="U22" s="20">
        <v>12</v>
      </c>
      <c r="V22" s="20">
        <v>33</v>
      </c>
    </row>
    <row r="23" spans="2:22" ht="20.100000000000001" customHeight="1" thickBot="1" x14ac:dyDescent="0.25">
      <c r="B23" s="4" t="s">
        <v>230</v>
      </c>
      <c r="C23" s="20">
        <v>62</v>
      </c>
      <c r="D23" s="20">
        <v>30</v>
      </c>
      <c r="E23" s="20">
        <v>32</v>
      </c>
      <c r="F23" s="20">
        <v>0</v>
      </c>
      <c r="G23" s="20">
        <v>22</v>
      </c>
      <c r="H23" s="20">
        <v>0</v>
      </c>
      <c r="I23" s="20">
        <v>22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4</v>
      </c>
      <c r="P23" s="20">
        <v>3</v>
      </c>
      <c r="Q23" s="20">
        <v>29</v>
      </c>
      <c r="R23" s="20">
        <v>15</v>
      </c>
      <c r="S23" s="20">
        <v>0</v>
      </c>
      <c r="T23" s="20">
        <v>0</v>
      </c>
      <c r="U23" s="20">
        <v>46</v>
      </c>
      <c r="V23" s="20">
        <v>81</v>
      </c>
    </row>
    <row r="24" spans="2:22" ht="20.100000000000001" customHeight="1" thickBot="1" x14ac:dyDescent="0.25">
      <c r="B24" s="4" t="s">
        <v>231</v>
      </c>
      <c r="C24" s="20">
        <v>117</v>
      </c>
      <c r="D24" s="20">
        <v>74</v>
      </c>
      <c r="E24" s="20">
        <v>41</v>
      </c>
      <c r="F24" s="20">
        <v>2</v>
      </c>
      <c r="G24" s="20">
        <v>85</v>
      </c>
      <c r="H24" s="20">
        <v>0</v>
      </c>
      <c r="I24" s="20">
        <v>77</v>
      </c>
      <c r="J24" s="20">
        <v>11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15</v>
      </c>
      <c r="Q24" s="20">
        <v>57</v>
      </c>
      <c r="R24" s="20">
        <v>11</v>
      </c>
      <c r="S24" s="20">
        <v>10</v>
      </c>
      <c r="T24" s="20">
        <v>11</v>
      </c>
      <c r="U24" s="20">
        <v>58</v>
      </c>
      <c r="V24" s="20">
        <v>210</v>
      </c>
    </row>
    <row r="25" spans="2:22" ht="20.100000000000001" customHeight="1" thickBot="1" x14ac:dyDescent="0.25">
      <c r="B25" s="4" t="s">
        <v>232</v>
      </c>
      <c r="C25" s="20">
        <v>85</v>
      </c>
      <c r="D25" s="20">
        <v>44</v>
      </c>
      <c r="E25" s="20">
        <v>33</v>
      </c>
      <c r="F25" s="20">
        <v>8</v>
      </c>
      <c r="G25" s="20">
        <v>59</v>
      </c>
      <c r="H25" s="20">
        <v>1</v>
      </c>
      <c r="I25" s="20">
        <v>61</v>
      </c>
      <c r="J25" s="20">
        <v>5</v>
      </c>
      <c r="K25" s="20">
        <v>0</v>
      </c>
      <c r="L25" s="20">
        <v>0</v>
      </c>
      <c r="M25" s="20">
        <v>0</v>
      </c>
      <c r="N25" s="20">
        <v>0</v>
      </c>
      <c r="O25" s="20">
        <v>1</v>
      </c>
      <c r="P25" s="20">
        <v>1</v>
      </c>
      <c r="Q25" s="20">
        <v>19</v>
      </c>
      <c r="R25" s="20">
        <v>18</v>
      </c>
      <c r="S25" s="20">
        <v>0</v>
      </c>
      <c r="T25" s="20">
        <v>0</v>
      </c>
      <c r="U25" s="20">
        <v>15</v>
      </c>
      <c r="V25" s="20">
        <v>46</v>
      </c>
    </row>
    <row r="26" spans="2:22" ht="20.100000000000001" customHeight="1" thickBot="1" x14ac:dyDescent="0.25">
      <c r="B26" s="5" t="s">
        <v>233</v>
      </c>
      <c r="C26" s="20">
        <v>18</v>
      </c>
      <c r="D26" s="20">
        <v>5</v>
      </c>
      <c r="E26" s="20">
        <v>6</v>
      </c>
      <c r="F26" s="20">
        <v>7</v>
      </c>
      <c r="G26" s="20">
        <v>9</v>
      </c>
      <c r="H26" s="20">
        <v>0</v>
      </c>
      <c r="I26" s="20">
        <v>9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6</v>
      </c>
      <c r="R26" s="20">
        <v>5</v>
      </c>
      <c r="S26" s="20">
        <v>0</v>
      </c>
      <c r="T26" s="20">
        <v>0</v>
      </c>
      <c r="U26" s="20">
        <v>2</v>
      </c>
      <c r="V26" s="20">
        <v>15</v>
      </c>
    </row>
    <row r="27" spans="2:22" ht="20.100000000000001" customHeight="1" thickBot="1" x14ac:dyDescent="0.25">
      <c r="B27" s="6" t="s">
        <v>234</v>
      </c>
      <c r="C27" s="20">
        <v>5</v>
      </c>
      <c r="D27" s="20">
        <v>0</v>
      </c>
      <c r="E27" s="20">
        <v>2</v>
      </c>
      <c r="F27" s="20">
        <v>3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2</v>
      </c>
      <c r="R27" s="20">
        <v>2</v>
      </c>
      <c r="S27" s="20">
        <v>0</v>
      </c>
      <c r="T27" s="20">
        <v>0</v>
      </c>
      <c r="U27" s="20">
        <v>0</v>
      </c>
      <c r="V27" s="20">
        <v>3</v>
      </c>
    </row>
    <row r="28" spans="2:22" ht="20.100000000000001" customHeight="1" thickBot="1" x14ac:dyDescent="0.25">
      <c r="B28" s="4" t="s">
        <v>235</v>
      </c>
      <c r="C28" s="20">
        <v>4</v>
      </c>
      <c r="D28" s="20">
        <v>2</v>
      </c>
      <c r="E28" s="20">
        <v>0</v>
      </c>
      <c r="F28" s="20">
        <v>2</v>
      </c>
      <c r="G28" s="20">
        <v>2</v>
      </c>
      <c r="H28" s="20">
        <v>0</v>
      </c>
      <c r="I28" s="20">
        <v>2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1</v>
      </c>
      <c r="R28" s="20">
        <v>0</v>
      </c>
      <c r="S28" s="20">
        <v>0</v>
      </c>
      <c r="T28" s="20">
        <v>0</v>
      </c>
      <c r="U28" s="20">
        <v>3</v>
      </c>
      <c r="V28" s="20">
        <v>1</v>
      </c>
    </row>
    <row r="29" spans="2:22" ht="20.100000000000001" customHeight="1" thickBot="1" x14ac:dyDescent="0.25">
      <c r="B29" s="4" t="s">
        <v>236</v>
      </c>
      <c r="C29" s="20">
        <v>7</v>
      </c>
      <c r="D29" s="20">
        <v>2</v>
      </c>
      <c r="E29" s="20">
        <v>2</v>
      </c>
      <c r="F29" s="20">
        <v>3</v>
      </c>
      <c r="G29" s="20">
        <v>1</v>
      </c>
      <c r="H29" s="20">
        <v>0</v>
      </c>
      <c r="I29" s="20">
        <v>1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13</v>
      </c>
      <c r="Q29" s="20">
        <v>3</v>
      </c>
      <c r="R29" s="20">
        <v>0</v>
      </c>
      <c r="S29" s="20">
        <v>0</v>
      </c>
      <c r="T29" s="20">
        <v>0</v>
      </c>
      <c r="U29" s="20">
        <v>4</v>
      </c>
      <c r="V29" s="20">
        <v>14</v>
      </c>
    </row>
    <row r="30" spans="2:22" ht="20.100000000000001" customHeight="1" thickBot="1" x14ac:dyDescent="0.25">
      <c r="B30" s="4" t="s">
        <v>237</v>
      </c>
      <c r="C30" s="20">
        <v>7</v>
      </c>
      <c r="D30" s="20">
        <v>3</v>
      </c>
      <c r="E30" s="20">
        <v>3</v>
      </c>
      <c r="F30" s="20">
        <v>1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1</v>
      </c>
      <c r="V30" s="20">
        <v>5</v>
      </c>
    </row>
    <row r="31" spans="2:22" ht="20.100000000000001" customHeight="1" thickBot="1" x14ac:dyDescent="0.25">
      <c r="B31" s="4" t="s">
        <v>238</v>
      </c>
      <c r="C31" s="20">
        <v>53</v>
      </c>
      <c r="D31" s="20">
        <v>2</v>
      </c>
      <c r="E31" s="20">
        <v>6</v>
      </c>
      <c r="F31" s="20">
        <v>45</v>
      </c>
      <c r="G31" s="20">
        <v>8</v>
      </c>
      <c r="H31" s="20">
        <v>0</v>
      </c>
      <c r="I31" s="20">
        <v>5</v>
      </c>
      <c r="J31" s="20">
        <v>5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6</v>
      </c>
      <c r="R31" s="20">
        <v>6</v>
      </c>
      <c r="S31" s="20">
        <v>0</v>
      </c>
      <c r="T31" s="20">
        <v>0</v>
      </c>
      <c r="U31" s="20">
        <v>11</v>
      </c>
      <c r="V31" s="20">
        <v>15</v>
      </c>
    </row>
    <row r="32" spans="2:22" ht="20.100000000000001" customHeight="1" thickBot="1" x14ac:dyDescent="0.25">
      <c r="B32" s="4" t="s">
        <v>239</v>
      </c>
      <c r="C32" s="20">
        <v>11</v>
      </c>
      <c r="D32" s="20">
        <v>0</v>
      </c>
      <c r="E32" s="20">
        <v>0</v>
      </c>
      <c r="F32" s="20">
        <v>11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1</v>
      </c>
    </row>
    <row r="33" spans="2:22" ht="20.100000000000001" customHeight="1" thickBot="1" x14ac:dyDescent="0.25">
      <c r="B33" s="4" t="s">
        <v>240</v>
      </c>
      <c r="C33" s="20">
        <v>1</v>
      </c>
      <c r="D33" s="20">
        <v>0</v>
      </c>
      <c r="E33" s="20">
        <v>1</v>
      </c>
      <c r="F33" s="20">
        <v>0</v>
      </c>
      <c r="G33" s="20">
        <v>1</v>
      </c>
      <c r="H33" s="20">
        <v>0</v>
      </c>
      <c r="I33" s="20">
        <v>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</row>
    <row r="34" spans="2:22" ht="20.100000000000001" customHeight="1" thickBot="1" x14ac:dyDescent="0.25">
      <c r="B34" s="4" t="s">
        <v>241</v>
      </c>
      <c r="C34" s="20">
        <v>14</v>
      </c>
      <c r="D34" s="20">
        <v>12</v>
      </c>
      <c r="E34" s="20">
        <v>0</v>
      </c>
      <c r="F34" s="20">
        <v>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2</v>
      </c>
      <c r="R34" s="20">
        <v>2</v>
      </c>
      <c r="S34" s="20">
        <v>0</v>
      </c>
      <c r="T34" s="20">
        <v>0</v>
      </c>
      <c r="U34" s="20">
        <v>9</v>
      </c>
      <c r="V34" s="20">
        <v>5</v>
      </c>
    </row>
    <row r="35" spans="2:22" ht="20.100000000000001" customHeight="1" thickBot="1" x14ac:dyDescent="0.25">
      <c r="B35" s="4" t="s">
        <v>242</v>
      </c>
      <c r="C35" s="20">
        <v>4</v>
      </c>
      <c r="D35" s="20">
        <v>1</v>
      </c>
      <c r="E35" s="20">
        <v>1</v>
      </c>
      <c r="F35" s="20">
        <v>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2</v>
      </c>
      <c r="R35" s="20">
        <v>0</v>
      </c>
      <c r="S35" s="20">
        <v>0</v>
      </c>
      <c r="T35" s="20">
        <v>0</v>
      </c>
      <c r="U35" s="20">
        <v>0</v>
      </c>
      <c r="V35" s="20">
        <v>3</v>
      </c>
    </row>
    <row r="36" spans="2:22" ht="20.100000000000001" customHeight="1" thickBot="1" x14ac:dyDescent="0.25">
      <c r="B36" s="4" t="s">
        <v>243</v>
      </c>
      <c r="C36" s="20">
        <v>4</v>
      </c>
      <c r="D36" s="20">
        <v>3</v>
      </c>
      <c r="E36" s="20">
        <v>0</v>
      </c>
      <c r="F36" s="20">
        <v>1</v>
      </c>
      <c r="G36" s="20">
        <v>1</v>
      </c>
      <c r="H36" s="20">
        <v>0</v>
      </c>
      <c r="I36" s="20">
        <v>1</v>
      </c>
      <c r="J36" s="20">
        <v>0</v>
      </c>
      <c r="K36" s="20">
        <v>1</v>
      </c>
      <c r="L36" s="20">
        <v>0</v>
      </c>
      <c r="M36" s="20">
        <v>0</v>
      </c>
      <c r="N36" s="20">
        <v>0</v>
      </c>
      <c r="O36" s="20">
        <v>0</v>
      </c>
      <c r="P36" s="20">
        <v>1</v>
      </c>
      <c r="Q36" s="20">
        <v>3</v>
      </c>
      <c r="R36" s="20">
        <v>3</v>
      </c>
      <c r="S36" s="20">
        <v>0</v>
      </c>
      <c r="T36" s="20">
        <v>1</v>
      </c>
      <c r="U36" s="20">
        <v>0</v>
      </c>
      <c r="V36" s="20">
        <v>11</v>
      </c>
    </row>
    <row r="37" spans="2:22" ht="20.100000000000001" customHeight="1" thickBot="1" x14ac:dyDescent="0.25">
      <c r="B37" s="4" t="s">
        <v>244</v>
      </c>
      <c r="C37" s="20">
        <v>21</v>
      </c>
      <c r="D37" s="20">
        <v>13</v>
      </c>
      <c r="E37" s="20">
        <v>6</v>
      </c>
      <c r="F37" s="20">
        <v>2</v>
      </c>
      <c r="G37" s="20">
        <v>2</v>
      </c>
      <c r="H37" s="20">
        <v>0</v>
      </c>
      <c r="I37" s="20">
        <v>2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2</v>
      </c>
      <c r="Q37" s="20">
        <v>2</v>
      </c>
      <c r="R37" s="20">
        <v>1</v>
      </c>
      <c r="S37" s="20">
        <v>0</v>
      </c>
      <c r="T37" s="20">
        <v>0</v>
      </c>
      <c r="U37" s="20">
        <v>2</v>
      </c>
      <c r="V37" s="20">
        <v>10</v>
      </c>
    </row>
    <row r="38" spans="2:22" ht="20.100000000000001" customHeight="1" thickBot="1" x14ac:dyDescent="0.25">
      <c r="B38" s="4" t="s">
        <v>245</v>
      </c>
      <c r="C38" s="20">
        <v>2</v>
      </c>
      <c r="D38" s="20">
        <v>0</v>
      </c>
      <c r="E38" s="20">
        <v>0</v>
      </c>
      <c r="F38" s="20">
        <v>2</v>
      </c>
      <c r="G38" s="20">
        <v>1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20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18</v>
      </c>
    </row>
    <row r="39" spans="2:22" ht="20.100000000000001" customHeight="1" thickBot="1" x14ac:dyDescent="0.25">
      <c r="B39" s="4" t="s">
        <v>246</v>
      </c>
      <c r="C39" s="20">
        <v>3</v>
      </c>
      <c r="D39" s="20">
        <v>3</v>
      </c>
      <c r="E39" s="20">
        <v>0</v>
      </c>
      <c r="F39" s="20">
        <v>0</v>
      </c>
      <c r="G39" s="20">
        <v>5</v>
      </c>
      <c r="H39" s="20">
        <v>0</v>
      </c>
      <c r="I39" s="20">
        <v>4</v>
      </c>
      <c r="J39" s="20">
        <v>1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2</v>
      </c>
      <c r="R39" s="20">
        <v>0</v>
      </c>
      <c r="S39" s="20">
        <v>0</v>
      </c>
      <c r="T39" s="20">
        <v>0</v>
      </c>
      <c r="U39" s="20">
        <v>8</v>
      </c>
      <c r="V39" s="20">
        <v>45</v>
      </c>
    </row>
    <row r="40" spans="2:22" ht="20.100000000000001" customHeight="1" thickBot="1" x14ac:dyDescent="0.25">
      <c r="B40" s="4" t="s">
        <v>247</v>
      </c>
      <c r="C40" s="20">
        <v>32</v>
      </c>
      <c r="D40" s="20">
        <v>8</v>
      </c>
      <c r="E40" s="20">
        <v>13</v>
      </c>
      <c r="F40" s="20">
        <v>11</v>
      </c>
      <c r="G40" s="20">
        <v>20</v>
      </c>
      <c r="H40" s="20">
        <v>0</v>
      </c>
      <c r="I40" s="20">
        <v>18</v>
      </c>
      <c r="J40" s="20">
        <v>7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7</v>
      </c>
      <c r="Q40" s="20">
        <v>8</v>
      </c>
      <c r="R40" s="20">
        <v>2</v>
      </c>
      <c r="S40" s="20">
        <v>0</v>
      </c>
      <c r="T40" s="20">
        <v>0</v>
      </c>
      <c r="U40" s="20">
        <v>3</v>
      </c>
      <c r="V40" s="20">
        <v>46</v>
      </c>
    </row>
    <row r="41" spans="2:22" ht="20.100000000000001" customHeight="1" thickBot="1" x14ac:dyDescent="0.25">
      <c r="B41" s="4" t="s">
        <v>248</v>
      </c>
      <c r="C41" s="20">
        <v>164</v>
      </c>
      <c r="D41" s="20">
        <v>86</v>
      </c>
      <c r="E41" s="20">
        <v>43</v>
      </c>
      <c r="F41" s="20">
        <v>35</v>
      </c>
      <c r="G41" s="20">
        <v>51</v>
      </c>
      <c r="H41" s="20">
        <v>0</v>
      </c>
      <c r="I41" s="20">
        <v>46</v>
      </c>
      <c r="J41" s="20">
        <v>13</v>
      </c>
      <c r="K41" s="20">
        <v>1</v>
      </c>
      <c r="L41" s="20">
        <v>0</v>
      </c>
      <c r="M41" s="20">
        <v>0</v>
      </c>
      <c r="N41" s="20">
        <v>0</v>
      </c>
      <c r="O41" s="20">
        <v>0</v>
      </c>
      <c r="P41" s="20">
        <v>2</v>
      </c>
      <c r="Q41" s="20">
        <v>35</v>
      </c>
      <c r="R41" s="20">
        <v>6</v>
      </c>
      <c r="S41" s="20">
        <v>2</v>
      </c>
      <c r="T41" s="20">
        <v>7</v>
      </c>
      <c r="U41" s="20">
        <v>37</v>
      </c>
      <c r="V41" s="20">
        <v>102</v>
      </c>
    </row>
    <row r="42" spans="2:22" ht="20.100000000000001" customHeight="1" thickBot="1" x14ac:dyDescent="0.25">
      <c r="B42" s="4" t="s">
        <v>249</v>
      </c>
      <c r="C42" s="20">
        <v>12</v>
      </c>
      <c r="D42" s="20">
        <v>6</v>
      </c>
      <c r="E42" s="20">
        <v>5</v>
      </c>
      <c r="F42" s="20">
        <v>1</v>
      </c>
      <c r="G42" s="20">
        <v>3</v>
      </c>
      <c r="H42" s="20">
        <v>0</v>
      </c>
      <c r="I42" s="20">
        <v>1</v>
      </c>
      <c r="J42" s="20">
        <v>2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4</v>
      </c>
      <c r="Q42" s="20">
        <v>2</v>
      </c>
      <c r="R42" s="20">
        <v>0</v>
      </c>
      <c r="S42" s="20">
        <v>0</v>
      </c>
      <c r="T42" s="20">
        <v>0</v>
      </c>
      <c r="U42" s="20">
        <v>2</v>
      </c>
      <c r="V42" s="20">
        <v>12</v>
      </c>
    </row>
    <row r="43" spans="2:22" ht="20.100000000000001" customHeight="1" thickBot="1" x14ac:dyDescent="0.25">
      <c r="B43" s="4" t="s">
        <v>250</v>
      </c>
      <c r="C43" s="20">
        <v>41</v>
      </c>
      <c r="D43" s="20">
        <v>13</v>
      </c>
      <c r="E43" s="20">
        <v>26</v>
      </c>
      <c r="F43" s="20">
        <v>2</v>
      </c>
      <c r="G43" s="20">
        <v>8</v>
      </c>
      <c r="H43" s="20">
        <v>0</v>
      </c>
      <c r="I43" s="20">
        <v>7</v>
      </c>
      <c r="J43" s="20">
        <v>1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2</v>
      </c>
      <c r="Q43" s="20">
        <v>23</v>
      </c>
      <c r="R43" s="20">
        <v>9</v>
      </c>
      <c r="S43" s="20">
        <v>5</v>
      </c>
      <c r="T43" s="20">
        <v>0</v>
      </c>
      <c r="U43" s="20">
        <v>18</v>
      </c>
      <c r="V43" s="20">
        <v>51</v>
      </c>
    </row>
    <row r="44" spans="2:22" ht="20.100000000000001" customHeight="1" thickBot="1" x14ac:dyDescent="0.25">
      <c r="B44" s="4" t="s">
        <v>251</v>
      </c>
      <c r="C44" s="20">
        <v>20</v>
      </c>
      <c r="D44" s="20">
        <v>10</v>
      </c>
      <c r="E44" s="20">
        <v>4</v>
      </c>
      <c r="F44" s="20">
        <v>6</v>
      </c>
      <c r="G44" s="20">
        <v>7</v>
      </c>
      <c r="H44" s="20">
        <v>0</v>
      </c>
      <c r="I44" s="20">
        <v>8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9</v>
      </c>
      <c r="R44" s="20">
        <v>3</v>
      </c>
      <c r="S44" s="20">
        <v>1</v>
      </c>
      <c r="T44" s="20">
        <v>0</v>
      </c>
      <c r="U44" s="20">
        <v>7</v>
      </c>
      <c r="V44" s="20">
        <v>16</v>
      </c>
    </row>
    <row r="45" spans="2:22" ht="20.100000000000001" customHeight="1" thickBot="1" x14ac:dyDescent="0.25">
      <c r="B45" s="4" t="s">
        <v>252</v>
      </c>
      <c r="C45" s="20">
        <v>64</v>
      </c>
      <c r="D45" s="20">
        <v>32</v>
      </c>
      <c r="E45" s="20">
        <v>20</v>
      </c>
      <c r="F45" s="20">
        <v>12</v>
      </c>
      <c r="G45" s="20">
        <v>25</v>
      </c>
      <c r="H45" s="20">
        <v>0</v>
      </c>
      <c r="I45" s="20">
        <v>27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38</v>
      </c>
      <c r="R45" s="20">
        <v>13</v>
      </c>
      <c r="S45" s="20">
        <v>0</v>
      </c>
      <c r="T45" s="20">
        <v>0</v>
      </c>
      <c r="U45" s="20">
        <v>19</v>
      </c>
      <c r="V45" s="20">
        <v>95</v>
      </c>
    </row>
    <row r="46" spans="2:22" ht="20.100000000000001" customHeight="1" thickBot="1" x14ac:dyDescent="0.25">
      <c r="B46" s="4" t="s">
        <v>253</v>
      </c>
      <c r="C46" s="20">
        <v>8</v>
      </c>
      <c r="D46" s="20">
        <v>5</v>
      </c>
      <c r="E46" s="20">
        <v>1</v>
      </c>
      <c r="F46" s="20">
        <v>2</v>
      </c>
      <c r="G46" s="20">
        <v>4</v>
      </c>
      <c r="H46" s="20">
        <v>0</v>
      </c>
      <c r="I46" s="20">
        <v>4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20</v>
      </c>
      <c r="R46" s="20">
        <v>4</v>
      </c>
      <c r="S46" s="20">
        <v>0</v>
      </c>
      <c r="T46" s="20">
        <v>6</v>
      </c>
      <c r="U46" s="20">
        <v>1</v>
      </c>
      <c r="V46" s="20">
        <v>34</v>
      </c>
    </row>
    <row r="47" spans="2:22" ht="20.100000000000001" customHeight="1" thickBot="1" x14ac:dyDescent="0.25">
      <c r="B47" s="4" t="s">
        <v>254</v>
      </c>
      <c r="C47" s="20">
        <v>203</v>
      </c>
      <c r="D47" s="20">
        <v>107</v>
      </c>
      <c r="E47" s="20">
        <v>74</v>
      </c>
      <c r="F47" s="20">
        <v>22</v>
      </c>
      <c r="G47" s="20">
        <v>48</v>
      </c>
      <c r="H47" s="20">
        <v>0</v>
      </c>
      <c r="I47" s="20">
        <v>47</v>
      </c>
      <c r="J47" s="20">
        <v>25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5</v>
      </c>
      <c r="Q47" s="20">
        <v>96</v>
      </c>
      <c r="R47" s="20">
        <v>34</v>
      </c>
      <c r="S47" s="20">
        <v>0</v>
      </c>
      <c r="T47" s="20">
        <v>0</v>
      </c>
      <c r="U47" s="20">
        <v>75</v>
      </c>
      <c r="V47" s="20">
        <v>198</v>
      </c>
    </row>
    <row r="48" spans="2:22" ht="20.100000000000001" customHeight="1" thickBot="1" x14ac:dyDescent="0.25">
      <c r="B48" s="4" t="s">
        <v>255</v>
      </c>
      <c r="C48" s="20">
        <v>21</v>
      </c>
      <c r="D48" s="20">
        <v>7</v>
      </c>
      <c r="E48" s="20">
        <v>12</v>
      </c>
      <c r="F48" s="20">
        <v>2</v>
      </c>
      <c r="G48" s="20">
        <v>14</v>
      </c>
      <c r="H48" s="20">
        <v>0</v>
      </c>
      <c r="I48" s="20">
        <v>14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14</v>
      </c>
      <c r="R48" s="20">
        <v>1</v>
      </c>
      <c r="S48" s="20">
        <v>0</v>
      </c>
      <c r="T48" s="20">
        <v>0</v>
      </c>
      <c r="U48" s="20">
        <v>10</v>
      </c>
      <c r="V48" s="20">
        <v>35</v>
      </c>
    </row>
    <row r="49" spans="2:22" ht="20.100000000000001" customHeight="1" thickBot="1" x14ac:dyDescent="0.25">
      <c r="B49" s="4" t="s">
        <v>256</v>
      </c>
      <c r="C49" s="20">
        <v>9</v>
      </c>
      <c r="D49" s="20">
        <v>3</v>
      </c>
      <c r="E49" s="20">
        <v>6</v>
      </c>
      <c r="F49" s="20">
        <v>0</v>
      </c>
      <c r="G49" s="20">
        <v>7</v>
      </c>
      <c r="H49" s="20">
        <v>0</v>
      </c>
      <c r="I49" s="20">
        <v>7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</v>
      </c>
      <c r="Q49" s="20">
        <v>6</v>
      </c>
      <c r="R49" s="20">
        <v>0</v>
      </c>
      <c r="S49" s="20">
        <v>0</v>
      </c>
      <c r="T49" s="20">
        <v>0</v>
      </c>
      <c r="U49" s="20">
        <v>6</v>
      </c>
      <c r="V49" s="20">
        <v>38</v>
      </c>
    </row>
    <row r="50" spans="2:22" ht="20.100000000000001" customHeight="1" thickBot="1" x14ac:dyDescent="0.25">
      <c r="B50" s="4" t="s">
        <v>257</v>
      </c>
      <c r="C50" s="20">
        <v>59</v>
      </c>
      <c r="D50" s="20">
        <v>13</v>
      </c>
      <c r="E50" s="20">
        <v>14</v>
      </c>
      <c r="F50" s="20">
        <v>32</v>
      </c>
      <c r="G50" s="20">
        <v>4</v>
      </c>
      <c r="H50" s="20">
        <v>0</v>
      </c>
      <c r="I50" s="20">
        <v>3</v>
      </c>
      <c r="J50" s="20">
        <v>1</v>
      </c>
      <c r="K50" s="20">
        <v>0</v>
      </c>
      <c r="L50" s="20">
        <v>0</v>
      </c>
      <c r="M50" s="20">
        <v>0</v>
      </c>
      <c r="N50" s="20">
        <v>0</v>
      </c>
      <c r="O50" s="20">
        <v>1</v>
      </c>
      <c r="P50" s="20">
        <v>3</v>
      </c>
      <c r="Q50" s="20">
        <v>5</v>
      </c>
      <c r="R50" s="20">
        <v>1</v>
      </c>
      <c r="S50" s="20">
        <v>0</v>
      </c>
      <c r="T50" s="20">
        <v>0</v>
      </c>
      <c r="U50" s="20">
        <v>1</v>
      </c>
      <c r="V50" s="20">
        <v>11</v>
      </c>
    </row>
    <row r="51" spans="2:22" ht="20.100000000000001" customHeight="1" thickBot="1" x14ac:dyDescent="0.25">
      <c r="B51" s="4" t="s">
        <v>258</v>
      </c>
      <c r="C51" s="20">
        <v>6</v>
      </c>
      <c r="D51" s="20">
        <v>2</v>
      </c>
      <c r="E51" s="20">
        <v>3</v>
      </c>
      <c r="F51" s="20">
        <v>1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2</v>
      </c>
      <c r="R51" s="20">
        <v>0</v>
      </c>
      <c r="S51" s="20">
        <v>0</v>
      </c>
      <c r="T51" s="20">
        <v>0</v>
      </c>
      <c r="U51" s="20">
        <v>2</v>
      </c>
      <c r="V51" s="20">
        <v>4</v>
      </c>
    </row>
    <row r="52" spans="2:22" ht="20.100000000000001" customHeight="1" thickBot="1" x14ac:dyDescent="0.25">
      <c r="B52" s="4" t="s">
        <v>259</v>
      </c>
      <c r="C52" s="20">
        <v>23</v>
      </c>
      <c r="D52" s="20">
        <v>3</v>
      </c>
      <c r="E52" s="20">
        <v>11</v>
      </c>
      <c r="F52" s="20">
        <v>9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2</v>
      </c>
      <c r="R52" s="20">
        <v>0</v>
      </c>
      <c r="S52" s="20">
        <v>0</v>
      </c>
      <c r="T52" s="20">
        <v>0</v>
      </c>
      <c r="U52" s="20">
        <v>4</v>
      </c>
      <c r="V52" s="20">
        <v>4</v>
      </c>
    </row>
    <row r="53" spans="2:22" ht="20.100000000000001" customHeight="1" thickBot="1" x14ac:dyDescent="0.25">
      <c r="B53" s="4" t="s">
        <v>260</v>
      </c>
      <c r="C53" s="20">
        <v>27</v>
      </c>
      <c r="D53" s="20">
        <v>21</v>
      </c>
      <c r="E53" s="20">
        <v>6</v>
      </c>
      <c r="F53" s="20">
        <v>0</v>
      </c>
      <c r="G53" s="20">
        <v>18</v>
      </c>
      <c r="H53" s="20">
        <v>0</v>
      </c>
      <c r="I53" s="20">
        <v>17</v>
      </c>
      <c r="J53" s="20">
        <v>1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17</v>
      </c>
      <c r="R53" s="20">
        <v>0</v>
      </c>
      <c r="S53" s="20">
        <v>0</v>
      </c>
      <c r="T53" s="20">
        <v>0</v>
      </c>
      <c r="U53" s="20">
        <v>14</v>
      </c>
      <c r="V53" s="20">
        <v>38</v>
      </c>
    </row>
    <row r="54" spans="2:22" ht="20.100000000000001" customHeight="1" thickBot="1" x14ac:dyDescent="0.25">
      <c r="B54" s="4" t="s">
        <v>261</v>
      </c>
      <c r="C54" s="20">
        <v>158</v>
      </c>
      <c r="D54" s="20">
        <v>80</v>
      </c>
      <c r="E54" s="20">
        <v>73</v>
      </c>
      <c r="F54" s="20">
        <v>5</v>
      </c>
      <c r="G54" s="20">
        <v>33</v>
      </c>
      <c r="H54" s="20">
        <v>0</v>
      </c>
      <c r="I54" s="20">
        <v>33</v>
      </c>
      <c r="J54" s="20">
        <v>6</v>
      </c>
      <c r="K54" s="20">
        <v>0</v>
      </c>
      <c r="L54" s="20">
        <v>0</v>
      </c>
      <c r="M54" s="20">
        <v>0</v>
      </c>
      <c r="N54" s="20">
        <v>0</v>
      </c>
      <c r="O54" s="20">
        <v>4</v>
      </c>
      <c r="P54" s="20">
        <v>0</v>
      </c>
      <c r="Q54" s="20">
        <v>36</v>
      </c>
      <c r="R54" s="20">
        <v>12</v>
      </c>
      <c r="S54" s="20">
        <v>0</v>
      </c>
      <c r="T54" s="20">
        <v>0</v>
      </c>
      <c r="U54" s="20">
        <v>52</v>
      </c>
      <c r="V54" s="20">
        <v>124</v>
      </c>
    </row>
    <row r="55" spans="2:22" ht="20.100000000000001" customHeight="1" thickBot="1" x14ac:dyDescent="0.25">
      <c r="B55" s="4" t="s">
        <v>262</v>
      </c>
      <c r="C55" s="20">
        <v>95</v>
      </c>
      <c r="D55" s="20">
        <v>40</v>
      </c>
      <c r="E55" s="20">
        <v>42</v>
      </c>
      <c r="F55" s="20">
        <v>13</v>
      </c>
      <c r="G55" s="20">
        <v>35</v>
      </c>
      <c r="H55" s="20">
        <v>0</v>
      </c>
      <c r="I55" s="20">
        <v>32</v>
      </c>
      <c r="J55" s="20">
        <v>4</v>
      </c>
      <c r="K55" s="20">
        <v>4</v>
      </c>
      <c r="L55" s="20">
        <v>0</v>
      </c>
      <c r="M55" s="20">
        <v>0</v>
      </c>
      <c r="N55" s="20">
        <v>0</v>
      </c>
      <c r="O55" s="20">
        <v>3</v>
      </c>
      <c r="P55" s="20">
        <v>17</v>
      </c>
      <c r="Q55" s="20">
        <v>31</v>
      </c>
      <c r="R55" s="20">
        <v>1</v>
      </c>
      <c r="S55" s="20">
        <v>0</v>
      </c>
      <c r="T55" s="20">
        <v>3</v>
      </c>
      <c r="U55" s="20">
        <v>23</v>
      </c>
      <c r="V55" s="20">
        <v>114</v>
      </c>
    </row>
    <row r="56" spans="2:22" ht="20.100000000000001" customHeight="1" thickBot="1" x14ac:dyDescent="0.25">
      <c r="B56" s="4" t="s">
        <v>263</v>
      </c>
      <c r="C56" s="20">
        <v>7</v>
      </c>
      <c r="D56" s="20">
        <v>2</v>
      </c>
      <c r="E56" s="20">
        <v>3</v>
      </c>
      <c r="F56" s="20">
        <v>2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4</v>
      </c>
      <c r="R56" s="20">
        <v>0</v>
      </c>
      <c r="S56" s="20">
        <v>0</v>
      </c>
      <c r="T56" s="20">
        <v>0</v>
      </c>
      <c r="U56" s="20">
        <v>4</v>
      </c>
      <c r="V56" s="20">
        <v>7</v>
      </c>
    </row>
    <row r="57" spans="2:22" ht="20.100000000000001" customHeight="1" thickBot="1" x14ac:dyDescent="0.25">
      <c r="B57" s="4" t="s">
        <v>264</v>
      </c>
      <c r="C57" s="20">
        <v>12</v>
      </c>
      <c r="D57" s="20">
        <v>12</v>
      </c>
      <c r="E57" s="20">
        <v>0</v>
      </c>
      <c r="F57" s="20">
        <v>0</v>
      </c>
      <c r="G57" s="20">
        <v>5</v>
      </c>
      <c r="H57" s="20">
        <v>0</v>
      </c>
      <c r="I57" s="20">
        <v>4</v>
      </c>
      <c r="J57" s="20">
        <v>1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2</v>
      </c>
      <c r="R57" s="20">
        <v>2</v>
      </c>
      <c r="S57" s="20">
        <v>1</v>
      </c>
      <c r="T57" s="20">
        <v>3</v>
      </c>
      <c r="U57" s="20">
        <v>3</v>
      </c>
      <c r="V57" s="20">
        <v>3</v>
      </c>
    </row>
    <row r="58" spans="2:22" ht="20.100000000000001" customHeight="1" thickBot="1" x14ac:dyDescent="0.25">
      <c r="B58" s="4" t="s">
        <v>265</v>
      </c>
      <c r="C58" s="20">
        <v>7</v>
      </c>
      <c r="D58" s="20">
        <v>4</v>
      </c>
      <c r="E58" s="20">
        <v>3</v>
      </c>
      <c r="F58" s="20">
        <v>0</v>
      </c>
      <c r="G58" s="20">
        <v>1</v>
      </c>
      <c r="H58" s="20">
        <v>0</v>
      </c>
      <c r="I58" s="20">
        <v>1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1</v>
      </c>
      <c r="R58" s="20">
        <v>1</v>
      </c>
      <c r="S58" s="20">
        <v>0</v>
      </c>
      <c r="T58" s="20">
        <v>0</v>
      </c>
      <c r="U58" s="20">
        <v>3</v>
      </c>
      <c r="V58" s="20">
        <v>13</v>
      </c>
    </row>
    <row r="59" spans="2:22" ht="20.100000000000001" customHeight="1" thickBot="1" x14ac:dyDescent="0.25">
      <c r="B59" s="4" t="s">
        <v>266</v>
      </c>
      <c r="C59" s="20">
        <v>39</v>
      </c>
      <c r="D59" s="20">
        <v>30</v>
      </c>
      <c r="E59" s="20">
        <v>7</v>
      </c>
      <c r="F59" s="20">
        <v>2</v>
      </c>
      <c r="G59" s="20">
        <v>26</v>
      </c>
      <c r="H59" s="20">
        <v>0</v>
      </c>
      <c r="I59" s="20">
        <v>25</v>
      </c>
      <c r="J59" s="20">
        <v>3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8</v>
      </c>
      <c r="R59" s="20">
        <v>0</v>
      </c>
      <c r="S59" s="20">
        <v>4</v>
      </c>
      <c r="T59" s="20">
        <v>7</v>
      </c>
      <c r="U59" s="20">
        <v>14</v>
      </c>
      <c r="V59" s="20">
        <v>42</v>
      </c>
    </row>
    <row r="60" spans="2:22" ht="20.100000000000001" customHeight="1" thickBot="1" x14ac:dyDescent="0.25">
      <c r="B60" s="4" t="s">
        <v>267</v>
      </c>
      <c r="C60" s="20">
        <v>5</v>
      </c>
      <c r="D60" s="20">
        <v>1</v>
      </c>
      <c r="E60" s="20">
        <v>4</v>
      </c>
      <c r="F60" s="20">
        <v>0</v>
      </c>
      <c r="G60" s="20">
        <v>2</v>
      </c>
      <c r="H60" s="20">
        <v>0</v>
      </c>
      <c r="I60" s="20">
        <v>2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1</v>
      </c>
      <c r="Q60" s="20">
        <v>3</v>
      </c>
      <c r="R60" s="20">
        <v>0</v>
      </c>
      <c r="S60" s="20">
        <v>0</v>
      </c>
      <c r="T60" s="20">
        <v>0</v>
      </c>
      <c r="U60" s="20">
        <v>2</v>
      </c>
      <c r="V60" s="20">
        <v>14</v>
      </c>
    </row>
    <row r="61" spans="2:22" ht="20.100000000000001" customHeight="1" thickBot="1" x14ac:dyDescent="0.25">
      <c r="B61" s="7" t="s">
        <v>22</v>
      </c>
      <c r="C61" s="9">
        <v>2009</v>
      </c>
      <c r="D61" s="9">
        <v>909</v>
      </c>
      <c r="E61" s="9">
        <v>759</v>
      </c>
      <c r="F61" s="9">
        <v>341</v>
      </c>
      <c r="G61" s="9">
        <v>754</v>
      </c>
      <c r="H61" s="9">
        <v>1</v>
      </c>
      <c r="I61" s="9">
        <v>729</v>
      </c>
      <c r="J61" s="9">
        <v>124</v>
      </c>
      <c r="K61" s="9">
        <v>6</v>
      </c>
      <c r="L61" s="9">
        <v>0</v>
      </c>
      <c r="M61" s="9">
        <v>0</v>
      </c>
      <c r="N61" s="9">
        <v>1</v>
      </c>
      <c r="O61" s="9">
        <v>18</v>
      </c>
      <c r="P61" s="9">
        <v>112</v>
      </c>
      <c r="Q61" s="9">
        <v>735</v>
      </c>
      <c r="R61" s="9">
        <v>181</v>
      </c>
      <c r="S61" s="9">
        <v>25</v>
      </c>
      <c r="T61" s="9">
        <v>47</v>
      </c>
      <c r="U61" s="9">
        <v>645</v>
      </c>
      <c r="V61" s="9">
        <v>2078</v>
      </c>
    </row>
    <row r="62" spans="2:22" ht="20.100000000000001" customHeight="1" x14ac:dyDescent="0.2"/>
    <row r="63" spans="2:22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Z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5" bestFit="1" customWidth="1"/>
    <col min="48" max="48" width="17.125" bestFit="1" customWidth="1"/>
    <col min="49" max="49" width="11.25" bestFit="1" customWidth="1"/>
    <col min="50" max="50" width="14.875" bestFit="1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bestFit="1" customWidth="1"/>
    <col min="56" max="56" width="17.125" bestFit="1" customWidth="1"/>
    <col min="57" max="57" width="11.25" bestFit="1" customWidth="1"/>
    <col min="58" max="58" width="14.875" bestFit="1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</cols>
  <sheetData>
    <row r="9" spans="2:78" ht="44.25" customHeight="1" thickBot="1" x14ac:dyDescent="0.25">
      <c r="C9" s="78" t="s">
        <v>64</v>
      </c>
      <c r="D9" s="76"/>
      <c r="E9" s="76"/>
      <c r="F9" s="79"/>
      <c r="G9" s="78" t="s">
        <v>65</v>
      </c>
      <c r="H9" s="76"/>
      <c r="I9" s="76"/>
      <c r="J9" s="79"/>
      <c r="K9" s="78" t="s">
        <v>66</v>
      </c>
      <c r="L9" s="76"/>
      <c r="M9" s="76"/>
      <c r="N9" s="79"/>
      <c r="O9" s="78" t="s">
        <v>67</v>
      </c>
      <c r="P9" s="76"/>
      <c r="Q9" s="76"/>
      <c r="R9" s="79"/>
      <c r="S9" s="78" t="s">
        <v>68</v>
      </c>
      <c r="T9" s="76"/>
      <c r="U9" s="76"/>
      <c r="V9" s="79"/>
      <c r="W9" s="78" t="s">
        <v>69</v>
      </c>
      <c r="X9" s="76"/>
      <c r="Y9" s="76"/>
      <c r="Z9" s="79"/>
      <c r="AA9" s="78" t="s">
        <v>70</v>
      </c>
      <c r="AB9" s="76"/>
      <c r="AC9" s="76"/>
      <c r="AD9" s="79"/>
      <c r="AE9" s="78" t="s">
        <v>71</v>
      </c>
      <c r="AF9" s="76"/>
      <c r="AG9" s="76"/>
      <c r="AH9" s="79"/>
      <c r="AI9" s="78" t="s">
        <v>72</v>
      </c>
      <c r="AJ9" s="76"/>
      <c r="AK9" s="76"/>
      <c r="AL9" s="79"/>
      <c r="AM9" s="78" t="s">
        <v>73</v>
      </c>
      <c r="AN9" s="76"/>
      <c r="AO9" s="76"/>
      <c r="AP9" s="79"/>
      <c r="AQ9" s="78" t="s">
        <v>74</v>
      </c>
      <c r="AR9" s="76"/>
      <c r="AS9" s="76"/>
      <c r="AT9" s="79"/>
      <c r="AU9" s="78" t="s">
        <v>75</v>
      </c>
      <c r="AV9" s="76"/>
      <c r="AW9" s="76"/>
      <c r="AX9" s="79"/>
      <c r="AY9" s="78" t="s">
        <v>76</v>
      </c>
      <c r="AZ9" s="76"/>
      <c r="BA9" s="76"/>
      <c r="BB9" s="79"/>
      <c r="BC9" s="78" t="s">
        <v>77</v>
      </c>
      <c r="BD9" s="76"/>
      <c r="BE9" s="76"/>
      <c r="BF9" s="79"/>
      <c r="BG9" s="78" t="s">
        <v>78</v>
      </c>
      <c r="BH9" s="76"/>
      <c r="BI9" s="76"/>
      <c r="BJ9" s="79"/>
      <c r="BK9" s="78" t="s">
        <v>79</v>
      </c>
      <c r="BL9" s="76"/>
      <c r="BM9" s="76"/>
      <c r="BN9" s="79"/>
      <c r="BO9" s="78" t="s">
        <v>80</v>
      </c>
      <c r="BP9" s="76"/>
      <c r="BQ9" s="76"/>
      <c r="BR9" s="79"/>
      <c r="BS9" s="78" t="s">
        <v>81</v>
      </c>
      <c r="BT9" s="76"/>
      <c r="BU9" s="76"/>
      <c r="BV9" s="79"/>
      <c r="BW9" s="78" t="s">
        <v>82</v>
      </c>
      <c r="BX9" s="76"/>
      <c r="BY9" s="76"/>
      <c r="BZ9" s="79"/>
    </row>
    <row r="10" spans="2:78" ht="42.75" customHeight="1" thickBot="1" x14ac:dyDescent="0.25">
      <c r="C10" s="8" t="s">
        <v>31</v>
      </c>
      <c r="D10" s="8" t="s">
        <v>83</v>
      </c>
      <c r="E10" s="8" t="s">
        <v>34</v>
      </c>
      <c r="F10" s="8" t="s">
        <v>35</v>
      </c>
      <c r="G10" s="8" t="s">
        <v>31</v>
      </c>
      <c r="H10" s="8" t="s">
        <v>83</v>
      </c>
      <c r="I10" s="8" t="s">
        <v>34</v>
      </c>
      <c r="J10" s="8" t="s">
        <v>35</v>
      </c>
      <c r="K10" s="8" t="s">
        <v>31</v>
      </c>
      <c r="L10" s="8" t="s">
        <v>83</v>
      </c>
      <c r="M10" s="8" t="s">
        <v>34</v>
      </c>
      <c r="N10" s="8" t="s">
        <v>35</v>
      </c>
      <c r="O10" s="8" t="s">
        <v>31</v>
      </c>
      <c r="P10" s="8" t="s">
        <v>83</v>
      </c>
      <c r="Q10" s="8" t="s">
        <v>34</v>
      </c>
      <c r="R10" s="8" t="s">
        <v>35</v>
      </c>
      <c r="S10" s="8" t="s">
        <v>31</v>
      </c>
      <c r="T10" s="8" t="s">
        <v>83</v>
      </c>
      <c r="U10" s="8" t="s">
        <v>34</v>
      </c>
      <c r="V10" s="8" t="s">
        <v>35</v>
      </c>
      <c r="W10" s="8" t="s">
        <v>31</v>
      </c>
      <c r="X10" s="8" t="s">
        <v>83</v>
      </c>
      <c r="Y10" s="8" t="s">
        <v>34</v>
      </c>
      <c r="Z10" s="8" t="s">
        <v>35</v>
      </c>
      <c r="AA10" s="8" t="s">
        <v>31</v>
      </c>
      <c r="AB10" s="8" t="s">
        <v>83</v>
      </c>
      <c r="AC10" s="8" t="s">
        <v>34</v>
      </c>
      <c r="AD10" s="8" t="s">
        <v>35</v>
      </c>
      <c r="AE10" s="8" t="s">
        <v>31</v>
      </c>
      <c r="AF10" s="8" t="s">
        <v>83</v>
      </c>
      <c r="AG10" s="8" t="s">
        <v>34</v>
      </c>
      <c r="AH10" s="8" t="s">
        <v>35</v>
      </c>
      <c r="AI10" s="8" t="s">
        <v>31</v>
      </c>
      <c r="AJ10" s="8" t="s">
        <v>83</v>
      </c>
      <c r="AK10" s="8" t="s">
        <v>34</v>
      </c>
      <c r="AL10" s="8" t="s">
        <v>35</v>
      </c>
      <c r="AM10" s="8" t="s">
        <v>31</v>
      </c>
      <c r="AN10" s="8" t="s">
        <v>83</v>
      </c>
      <c r="AO10" s="8" t="s">
        <v>34</v>
      </c>
      <c r="AP10" s="8" t="s">
        <v>35</v>
      </c>
      <c r="AQ10" s="8" t="s">
        <v>31</v>
      </c>
      <c r="AR10" s="8" t="s">
        <v>83</v>
      </c>
      <c r="AS10" s="8" t="s">
        <v>34</v>
      </c>
      <c r="AT10" s="8" t="s">
        <v>35</v>
      </c>
      <c r="AU10" s="8" t="s">
        <v>31</v>
      </c>
      <c r="AV10" s="8" t="s">
        <v>83</v>
      </c>
      <c r="AW10" s="8" t="s">
        <v>34</v>
      </c>
      <c r="AX10" s="8" t="s">
        <v>35</v>
      </c>
      <c r="AY10" s="8" t="s">
        <v>31</v>
      </c>
      <c r="AZ10" s="8" t="s">
        <v>83</v>
      </c>
      <c r="BA10" s="8" t="s">
        <v>34</v>
      </c>
      <c r="BB10" s="8" t="s">
        <v>35</v>
      </c>
      <c r="BC10" s="8" t="s">
        <v>31</v>
      </c>
      <c r="BD10" s="8" t="s">
        <v>83</v>
      </c>
      <c r="BE10" s="8" t="s">
        <v>34</v>
      </c>
      <c r="BF10" s="8" t="s">
        <v>35</v>
      </c>
      <c r="BG10" s="8" t="s">
        <v>31</v>
      </c>
      <c r="BH10" s="8" t="s">
        <v>83</v>
      </c>
      <c r="BI10" s="8" t="s">
        <v>34</v>
      </c>
      <c r="BJ10" s="8" t="s">
        <v>35</v>
      </c>
      <c r="BK10" s="8" t="s">
        <v>31</v>
      </c>
      <c r="BL10" s="8" t="s">
        <v>83</v>
      </c>
      <c r="BM10" s="8" t="s">
        <v>34</v>
      </c>
      <c r="BN10" s="8" t="s">
        <v>35</v>
      </c>
      <c r="BO10" s="8" t="s">
        <v>31</v>
      </c>
      <c r="BP10" s="8" t="s">
        <v>83</v>
      </c>
      <c r="BQ10" s="8" t="s">
        <v>34</v>
      </c>
      <c r="BR10" s="8" t="s">
        <v>35</v>
      </c>
      <c r="BS10" s="8" t="s">
        <v>31</v>
      </c>
      <c r="BT10" s="8" t="s">
        <v>83</v>
      </c>
      <c r="BU10" s="8" t="s">
        <v>34</v>
      </c>
      <c r="BV10" s="8" t="s">
        <v>35</v>
      </c>
      <c r="BW10" s="8" t="s">
        <v>31</v>
      </c>
      <c r="BX10" s="8" t="s">
        <v>83</v>
      </c>
      <c r="BY10" s="8" t="s">
        <v>34</v>
      </c>
      <c r="BZ10" s="8" t="s">
        <v>35</v>
      </c>
    </row>
    <row r="11" spans="2:78" ht="20.100000000000001" customHeight="1" thickBot="1" x14ac:dyDescent="0.25">
      <c r="B11" s="3" t="s">
        <v>218</v>
      </c>
      <c r="C11" s="20">
        <v>67</v>
      </c>
      <c r="D11" s="20">
        <v>0</v>
      </c>
      <c r="E11" s="20">
        <v>51</v>
      </c>
      <c r="F11" s="20">
        <v>333</v>
      </c>
      <c r="G11" s="20">
        <v>2</v>
      </c>
      <c r="H11" s="20">
        <v>0</v>
      </c>
      <c r="I11" s="20">
        <v>5</v>
      </c>
      <c r="J11" s="20">
        <v>7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1</v>
      </c>
      <c r="V11" s="20">
        <v>1</v>
      </c>
      <c r="W11" s="20">
        <v>29</v>
      </c>
      <c r="X11" s="20">
        <v>0</v>
      </c>
      <c r="Y11" s="20">
        <v>17</v>
      </c>
      <c r="Z11" s="20">
        <v>132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7</v>
      </c>
      <c r="AI11" s="20">
        <v>0</v>
      </c>
      <c r="AJ11" s="20">
        <v>0</v>
      </c>
      <c r="AK11" s="20">
        <v>0</v>
      </c>
      <c r="AL11" s="20">
        <v>0</v>
      </c>
      <c r="AM11" s="20">
        <v>1</v>
      </c>
      <c r="AN11" s="20">
        <v>0</v>
      </c>
      <c r="AO11" s="20">
        <v>0</v>
      </c>
      <c r="AP11" s="20">
        <v>2</v>
      </c>
      <c r="AQ11" s="20">
        <v>8</v>
      </c>
      <c r="AR11" s="20">
        <v>0</v>
      </c>
      <c r="AS11" s="20">
        <v>15</v>
      </c>
      <c r="AT11" s="20">
        <v>41</v>
      </c>
      <c r="AU11" s="20">
        <v>0</v>
      </c>
      <c r="AV11" s="20">
        <v>0</v>
      </c>
      <c r="AW11" s="20">
        <v>2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1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1</v>
      </c>
      <c r="BL11" s="20">
        <v>0</v>
      </c>
      <c r="BM11" s="20">
        <v>1</v>
      </c>
      <c r="BN11" s="20">
        <v>11</v>
      </c>
      <c r="BO11" s="20">
        <v>4</v>
      </c>
      <c r="BP11" s="20">
        <v>0</v>
      </c>
      <c r="BQ11" s="20">
        <v>1</v>
      </c>
      <c r="BR11" s="20">
        <v>23</v>
      </c>
      <c r="BS11" s="20">
        <v>22</v>
      </c>
      <c r="BT11" s="20">
        <v>0</v>
      </c>
      <c r="BU11" s="20">
        <v>8</v>
      </c>
      <c r="BV11" s="20">
        <v>109</v>
      </c>
      <c r="BW11" s="20">
        <v>0</v>
      </c>
      <c r="BX11" s="20">
        <v>0</v>
      </c>
      <c r="BY11" s="20">
        <v>0</v>
      </c>
      <c r="BZ11" s="20">
        <v>0</v>
      </c>
    </row>
    <row r="12" spans="2:78" ht="20.100000000000001" customHeight="1" thickBot="1" x14ac:dyDescent="0.25">
      <c r="B12" s="4" t="s">
        <v>219</v>
      </c>
      <c r="C12" s="20">
        <v>130</v>
      </c>
      <c r="D12" s="20">
        <v>15</v>
      </c>
      <c r="E12" s="20">
        <v>155</v>
      </c>
      <c r="F12" s="20">
        <v>473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1</v>
      </c>
      <c r="S12" s="20">
        <v>3</v>
      </c>
      <c r="T12" s="20">
        <v>7</v>
      </c>
      <c r="U12" s="20">
        <v>8</v>
      </c>
      <c r="V12" s="20">
        <v>3</v>
      </c>
      <c r="W12" s="20">
        <v>46</v>
      </c>
      <c r="X12" s="20">
        <v>1</v>
      </c>
      <c r="Y12" s="20">
        <v>52</v>
      </c>
      <c r="Z12" s="20">
        <v>184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2</v>
      </c>
      <c r="AH12" s="20">
        <v>0</v>
      </c>
      <c r="AI12" s="20">
        <v>0</v>
      </c>
      <c r="AJ12" s="20">
        <v>0</v>
      </c>
      <c r="AK12" s="20">
        <v>1</v>
      </c>
      <c r="AL12" s="20">
        <v>0</v>
      </c>
      <c r="AM12" s="20">
        <v>1</v>
      </c>
      <c r="AN12" s="20">
        <v>2</v>
      </c>
      <c r="AO12" s="20">
        <v>2</v>
      </c>
      <c r="AP12" s="20">
        <v>1</v>
      </c>
      <c r="AQ12" s="20">
        <v>30</v>
      </c>
      <c r="AR12" s="20">
        <v>0</v>
      </c>
      <c r="AS12" s="20">
        <v>19</v>
      </c>
      <c r="AT12" s="20">
        <v>77</v>
      </c>
      <c r="AU12" s="20">
        <v>1</v>
      </c>
      <c r="AV12" s="20">
        <v>0</v>
      </c>
      <c r="AW12" s="20">
        <v>0</v>
      </c>
      <c r="AX12" s="20">
        <v>6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5</v>
      </c>
      <c r="BL12" s="20">
        <v>0</v>
      </c>
      <c r="BM12" s="20">
        <v>6</v>
      </c>
      <c r="BN12" s="20">
        <v>27</v>
      </c>
      <c r="BO12" s="20">
        <v>1</v>
      </c>
      <c r="BP12" s="20">
        <v>5</v>
      </c>
      <c r="BQ12" s="20">
        <v>5</v>
      </c>
      <c r="BR12" s="20">
        <v>7</v>
      </c>
      <c r="BS12" s="20">
        <v>43</v>
      </c>
      <c r="BT12" s="20">
        <v>0</v>
      </c>
      <c r="BU12" s="20">
        <v>59</v>
      </c>
      <c r="BV12" s="20">
        <v>166</v>
      </c>
      <c r="BW12" s="20">
        <v>0</v>
      </c>
      <c r="BX12" s="20">
        <v>0</v>
      </c>
      <c r="BY12" s="20">
        <v>0</v>
      </c>
      <c r="BZ12" s="20">
        <v>0</v>
      </c>
    </row>
    <row r="13" spans="2:78" ht="20.100000000000001" customHeight="1" thickBot="1" x14ac:dyDescent="0.25">
      <c r="B13" s="4" t="s">
        <v>220</v>
      </c>
      <c r="C13" s="20">
        <v>44</v>
      </c>
      <c r="D13" s="20">
        <v>3</v>
      </c>
      <c r="E13" s="20">
        <v>44</v>
      </c>
      <c r="F13" s="20">
        <v>122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1</v>
      </c>
      <c r="U13" s="20">
        <v>1</v>
      </c>
      <c r="V13" s="20">
        <v>0</v>
      </c>
      <c r="W13" s="20">
        <v>21</v>
      </c>
      <c r="X13" s="20">
        <v>0</v>
      </c>
      <c r="Y13" s="20">
        <v>19</v>
      </c>
      <c r="Z13" s="20">
        <v>45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1</v>
      </c>
      <c r="AH13" s="20">
        <v>4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1</v>
      </c>
      <c r="AO13" s="20">
        <v>1</v>
      </c>
      <c r="AP13" s="20">
        <v>0</v>
      </c>
      <c r="AQ13" s="20">
        <v>6</v>
      </c>
      <c r="AR13" s="20">
        <v>0</v>
      </c>
      <c r="AS13" s="20">
        <v>7</v>
      </c>
      <c r="AT13" s="20">
        <v>17</v>
      </c>
      <c r="AU13" s="20">
        <v>1</v>
      </c>
      <c r="AV13" s="20">
        <v>0</v>
      </c>
      <c r="AW13" s="20">
        <v>1</v>
      </c>
      <c r="AX13" s="20">
        <v>1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3</v>
      </c>
      <c r="BN13" s="20">
        <v>6</v>
      </c>
      <c r="BO13" s="20">
        <v>1</v>
      </c>
      <c r="BP13" s="20">
        <v>1</v>
      </c>
      <c r="BQ13" s="20">
        <v>1</v>
      </c>
      <c r="BR13" s="20">
        <v>1</v>
      </c>
      <c r="BS13" s="20">
        <v>15</v>
      </c>
      <c r="BT13" s="20">
        <v>0</v>
      </c>
      <c r="BU13" s="20">
        <v>10</v>
      </c>
      <c r="BV13" s="20">
        <v>47</v>
      </c>
      <c r="BW13" s="20">
        <v>0</v>
      </c>
      <c r="BX13" s="20">
        <v>0</v>
      </c>
      <c r="BY13" s="20">
        <v>0</v>
      </c>
      <c r="BZ13" s="20">
        <v>0</v>
      </c>
    </row>
    <row r="14" spans="2:78" ht="20.100000000000001" customHeight="1" thickBot="1" x14ac:dyDescent="0.25">
      <c r="B14" s="4" t="s">
        <v>221</v>
      </c>
      <c r="C14" s="20">
        <v>122</v>
      </c>
      <c r="D14" s="20">
        <v>1</v>
      </c>
      <c r="E14" s="20">
        <v>78</v>
      </c>
      <c r="F14" s="20">
        <v>296</v>
      </c>
      <c r="G14" s="20">
        <v>4</v>
      </c>
      <c r="H14" s="20">
        <v>0</v>
      </c>
      <c r="I14" s="20">
        <v>3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</v>
      </c>
      <c r="T14" s="20">
        <v>1</v>
      </c>
      <c r="U14" s="20">
        <v>2</v>
      </c>
      <c r="V14" s="20">
        <v>2</v>
      </c>
      <c r="W14" s="20">
        <v>39</v>
      </c>
      <c r="X14" s="20">
        <v>0</v>
      </c>
      <c r="Y14" s="20">
        <v>35</v>
      </c>
      <c r="Z14" s="20">
        <v>104</v>
      </c>
      <c r="AA14" s="20">
        <v>0</v>
      </c>
      <c r="AB14" s="20">
        <v>0</v>
      </c>
      <c r="AC14" s="20">
        <v>0</v>
      </c>
      <c r="AD14" s="20">
        <v>0</v>
      </c>
      <c r="AE14" s="20">
        <v>3</v>
      </c>
      <c r="AF14" s="20">
        <v>0</v>
      </c>
      <c r="AG14" s="20">
        <v>2</v>
      </c>
      <c r="AH14" s="20">
        <v>8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21</v>
      </c>
      <c r="AR14" s="20">
        <v>0</v>
      </c>
      <c r="AS14" s="20">
        <v>18</v>
      </c>
      <c r="AT14" s="20">
        <v>42</v>
      </c>
      <c r="AU14" s="20">
        <v>1</v>
      </c>
      <c r="AV14" s="20">
        <v>0</v>
      </c>
      <c r="AW14" s="20">
        <v>0</v>
      </c>
      <c r="AX14" s="20">
        <v>5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7</v>
      </c>
      <c r="BL14" s="20">
        <v>0</v>
      </c>
      <c r="BM14" s="20">
        <v>4</v>
      </c>
      <c r="BN14" s="20">
        <v>30</v>
      </c>
      <c r="BO14" s="20">
        <v>2</v>
      </c>
      <c r="BP14" s="20">
        <v>0</v>
      </c>
      <c r="BQ14" s="20">
        <v>0</v>
      </c>
      <c r="BR14" s="20">
        <v>2</v>
      </c>
      <c r="BS14" s="20">
        <v>42</v>
      </c>
      <c r="BT14" s="20">
        <v>0</v>
      </c>
      <c r="BU14" s="20">
        <v>14</v>
      </c>
      <c r="BV14" s="20">
        <v>101</v>
      </c>
      <c r="BW14" s="20">
        <v>0</v>
      </c>
      <c r="BX14" s="20">
        <v>0</v>
      </c>
      <c r="BY14" s="20">
        <v>0</v>
      </c>
      <c r="BZ14" s="20">
        <v>0</v>
      </c>
    </row>
    <row r="15" spans="2:78" ht="20.100000000000001" customHeight="1" thickBot="1" x14ac:dyDescent="0.25">
      <c r="B15" s="4" t="s">
        <v>222</v>
      </c>
      <c r="C15" s="20">
        <v>52</v>
      </c>
      <c r="D15" s="20">
        <v>0</v>
      </c>
      <c r="E15" s="20">
        <v>27</v>
      </c>
      <c r="F15" s="20">
        <v>223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2</v>
      </c>
      <c r="T15" s="20">
        <v>0</v>
      </c>
      <c r="U15" s="20">
        <v>0</v>
      </c>
      <c r="V15" s="20">
        <v>2</v>
      </c>
      <c r="W15" s="20">
        <v>21</v>
      </c>
      <c r="X15" s="20">
        <v>0</v>
      </c>
      <c r="Y15" s="20">
        <v>15</v>
      </c>
      <c r="Z15" s="20">
        <v>74</v>
      </c>
      <c r="AA15" s="20">
        <v>1</v>
      </c>
      <c r="AB15" s="20">
        <v>0</v>
      </c>
      <c r="AC15" s="20">
        <v>0</v>
      </c>
      <c r="AD15" s="20">
        <v>1</v>
      </c>
      <c r="AE15" s="20">
        <v>0</v>
      </c>
      <c r="AF15" s="20">
        <v>0</v>
      </c>
      <c r="AG15" s="20">
        <v>2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4</v>
      </c>
      <c r="AR15" s="20">
        <v>0</v>
      </c>
      <c r="AS15" s="20">
        <v>2</v>
      </c>
      <c r="AT15" s="20">
        <v>26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1</v>
      </c>
      <c r="BH15" s="20">
        <v>0</v>
      </c>
      <c r="BI15" s="20">
        <v>0</v>
      </c>
      <c r="BJ15" s="20">
        <v>1</v>
      </c>
      <c r="BK15" s="20">
        <v>2</v>
      </c>
      <c r="BL15" s="20">
        <v>0</v>
      </c>
      <c r="BM15" s="20">
        <v>0</v>
      </c>
      <c r="BN15" s="20">
        <v>12</v>
      </c>
      <c r="BO15" s="20">
        <v>0</v>
      </c>
      <c r="BP15" s="20">
        <v>0</v>
      </c>
      <c r="BQ15" s="20">
        <v>0</v>
      </c>
      <c r="BR15" s="20">
        <v>0</v>
      </c>
      <c r="BS15" s="20">
        <v>21</v>
      </c>
      <c r="BT15" s="20">
        <v>0</v>
      </c>
      <c r="BU15" s="20">
        <v>8</v>
      </c>
      <c r="BV15" s="20">
        <v>107</v>
      </c>
      <c r="BW15" s="20">
        <v>0</v>
      </c>
      <c r="BX15" s="20">
        <v>0</v>
      </c>
      <c r="BY15" s="20">
        <v>0</v>
      </c>
      <c r="BZ15" s="20">
        <v>0</v>
      </c>
    </row>
    <row r="16" spans="2:78" ht="20.100000000000001" customHeight="1" thickBot="1" x14ac:dyDescent="0.25">
      <c r="B16" s="4" t="s">
        <v>223</v>
      </c>
      <c r="C16" s="20">
        <v>54</v>
      </c>
      <c r="D16" s="20">
        <v>4</v>
      </c>
      <c r="E16" s="20">
        <v>54</v>
      </c>
      <c r="F16" s="20">
        <v>163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1</v>
      </c>
      <c r="O16" s="20">
        <v>0</v>
      </c>
      <c r="P16" s="20">
        <v>0</v>
      </c>
      <c r="Q16" s="20">
        <v>0</v>
      </c>
      <c r="R16" s="20">
        <v>0</v>
      </c>
      <c r="S16" s="20">
        <v>3</v>
      </c>
      <c r="T16" s="20">
        <v>1</v>
      </c>
      <c r="U16" s="20">
        <v>2</v>
      </c>
      <c r="V16" s="20">
        <v>2</v>
      </c>
      <c r="W16" s="20">
        <v>21</v>
      </c>
      <c r="X16" s="20">
        <v>0</v>
      </c>
      <c r="Y16" s="20">
        <v>15</v>
      </c>
      <c r="Z16" s="20">
        <v>57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3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1</v>
      </c>
      <c r="AN16" s="20">
        <v>1</v>
      </c>
      <c r="AO16" s="20">
        <v>1</v>
      </c>
      <c r="AP16" s="20">
        <v>2</v>
      </c>
      <c r="AQ16" s="20">
        <v>13</v>
      </c>
      <c r="AR16" s="20">
        <v>0</v>
      </c>
      <c r="AS16" s="20">
        <v>11</v>
      </c>
      <c r="AT16" s="20">
        <v>38</v>
      </c>
      <c r="AU16" s="20">
        <v>1</v>
      </c>
      <c r="AV16" s="20">
        <v>0</v>
      </c>
      <c r="AW16" s="20">
        <v>2</v>
      </c>
      <c r="AX16" s="20">
        <v>1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3</v>
      </c>
      <c r="BL16" s="20">
        <v>0</v>
      </c>
      <c r="BM16" s="20">
        <v>8</v>
      </c>
      <c r="BN16" s="20">
        <v>11</v>
      </c>
      <c r="BO16" s="20">
        <v>2</v>
      </c>
      <c r="BP16" s="20">
        <v>1</v>
      </c>
      <c r="BQ16" s="20">
        <v>2</v>
      </c>
      <c r="BR16" s="20">
        <v>3</v>
      </c>
      <c r="BS16" s="20">
        <v>9</v>
      </c>
      <c r="BT16" s="20">
        <v>1</v>
      </c>
      <c r="BU16" s="20">
        <v>10</v>
      </c>
      <c r="BV16" s="20">
        <v>47</v>
      </c>
      <c r="BW16" s="20">
        <v>0</v>
      </c>
      <c r="BX16" s="20">
        <v>0</v>
      </c>
      <c r="BY16" s="20">
        <v>0</v>
      </c>
      <c r="BZ16" s="20">
        <v>0</v>
      </c>
    </row>
    <row r="17" spans="2:78" ht="20.100000000000001" customHeight="1" thickBot="1" x14ac:dyDescent="0.25">
      <c r="B17" s="4" t="s">
        <v>224</v>
      </c>
      <c r="C17" s="20">
        <v>133</v>
      </c>
      <c r="D17" s="20">
        <v>3</v>
      </c>
      <c r="E17" s="20">
        <v>145</v>
      </c>
      <c r="F17" s="20">
        <v>405</v>
      </c>
      <c r="G17" s="20">
        <v>0</v>
      </c>
      <c r="H17" s="20">
        <v>0</v>
      </c>
      <c r="I17" s="20">
        <v>1</v>
      </c>
      <c r="J17" s="20">
        <v>5</v>
      </c>
      <c r="K17" s="20">
        <v>0</v>
      </c>
      <c r="L17" s="20">
        <v>0</v>
      </c>
      <c r="M17" s="20">
        <v>0</v>
      </c>
      <c r="N17" s="20">
        <v>3</v>
      </c>
      <c r="O17" s="20">
        <v>0</v>
      </c>
      <c r="P17" s="20">
        <v>0</v>
      </c>
      <c r="Q17" s="20">
        <v>0</v>
      </c>
      <c r="R17" s="20">
        <v>0</v>
      </c>
      <c r="S17" s="20">
        <v>3</v>
      </c>
      <c r="T17" s="20">
        <v>1</v>
      </c>
      <c r="U17" s="20">
        <v>5</v>
      </c>
      <c r="V17" s="20">
        <v>10</v>
      </c>
      <c r="W17" s="20">
        <v>39</v>
      </c>
      <c r="X17" s="20">
        <v>0</v>
      </c>
      <c r="Y17" s="20">
        <v>46</v>
      </c>
      <c r="Z17" s="20">
        <v>115</v>
      </c>
      <c r="AA17" s="20">
        <v>1</v>
      </c>
      <c r="AB17" s="20">
        <v>1</v>
      </c>
      <c r="AC17" s="20">
        <v>1</v>
      </c>
      <c r="AD17" s="20">
        <v>1</v>
      </c>
      <c r="AE17" s="20">
        <v>3</v>
      </c>
      <c r="AF17" s="20">
        <v>0</v>
      </c>
      <c r="AG17" s="20">
        <v>4</v>
      </c>
      <c r="AH17" s="20">
        <v>4</v>
      </c>
      <c r="AI17" s="20">
        <v>0</v>
      </c>
      <c r="AJ17" s="20">
        <v>0</v>
      </c>
      <c r="AK17" s="20">
        <v>0</v>
      </c>
      <c r="AL17" s="20">
        <v>0</v>
      </c>
      <c r="AM17" s="20">
        <v>2</v>
      </c>
      <c r="AN17" s="20">
        <v>0</v>
      </c>
      <c r="AO17" s="20">
        <v>4</v>
      </c>
      <c r="AP17" s="20">
        <v>4</v>
      </c>
      <c r="AQ17" s="20">
        <v>32</v>
      </c>
      <c r="AR17" s="20">
        <v>0</v>
      </c>
      <c r="AS17" s="20">
        <v>32</v>
      </c>
      <c r="AT17" s="20">
        <v>104</v>
      </c>
      <c r="AU17" s="20">
        <v>2</v>
      </c>
      <c r="AV17" s="20">
        <v>0</v>
      </c>
      <c r="AW17" s="20">
        <v>2</v>
      </c>
      <c r="AX17" s="20">
        <v>3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2</v>
      </c>
      <c r="BG17" s="20">
        <v>0</v>
      </c>
      <c r="BH17" s="20">
        <v>0</v>
      </c>
      <c r="BI17" s="20">
        <v>0</v>
      </c>
      <c r="BJ17" s="20">
        <v>0</v>
      </c>
      <c r="BK17" s="20">
        <v>5</v>
      </c>
      <c r="BL17" s="20">
        <v>0</v>
      </c>
      <c r="BM17" s="20">
        <v>2</v>
      </c>
      <c r="BN17" s="20">
        <v>18</v>
      </c>
      <c r="BO17" s="20">
        <v>5</v>
      </c>
      <c r="BP17" s="20">
        <v>0</v>
      </c>
      <c r="BQ17" s="20">
        <v>6</v>
      </c>
      <c r="BR17" s="20">
        <v>9</v>
      </c>
      <c r="BS17" s="20">
        <v>41</v>
      </c>
      <c r="BT17" s="20">
        <v>1</v>
      </c>
      <c r="BU17" s="20">
        <v>42</v>
      </c>
      <c r="BV17" s="20">
        <v>127</v>
      </c>
      <c r="BW17" s="20">
        <v>0</v>
      </c>
      <c r="BX17" s="20">
        <v>0</v>
      </c>
      <c r="BY17" s="20">
        <v>0</v>
      </c>
      <c r="BZ17" s="20">
        <v>0</v>
      </c>
    </row>
    <row r="18" spans="2:78" ht="20.100000000000001" customHeight="1" thickBot="1" x14ac:dyDescent="0.25">
      <c r="B18" s="4" t="s">
        <v>225</v>
      </c>
      <c r="C18" s="20">
        <v>151</v>
      </c>
      <c r="D18" s="20">
        <v>3</v>
      </c>
      <c r="E18" s="20">
        <v>137</v>
      </c>
      <c r="F18" s="20">
        <v>553</v>
      </c>
      <c r="G18" s="20">
        <v>0</v>
      </c>
      <c r="H18" s="20">
        <v>0</v>
      </c>
      <c r="I18" s="20">
        <v>0</v>
      </c>
      <c r="J18" s="20">
        <v>3</v>
      </c>
      <c r="K18" s="20">
        <v>0</v>
      </c>
      <c r="L18" s="20">
        <v>1</v>
      </c>
      <c r="M18" s="20">
        <v>1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0">
        <v>5</v>
      </c>
      <c r="T18" s="20">
        <v>1</v>
      </c>
      <c r="U18" s="20">
        <v>2</v>
      </c>
      <c r="V18" s="20">
        <v>4</v>
      </c>
      <c r="W18" s="20">
        <v>45</v>
      </c>
      <c r="X18" s="20">
        <v>0</v>
      </c>
      <c r="Y18" s="20">
        <v>43</v>
      </c>
      <c r="Z18" s="20">
        <v>167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3</v>
      </c>
      <c r="AH18" s="20">
        <v>14</v>
      </c>
      <c r="AI18" s="20">
        <v>0</v>
      </c>
      <c r="AJ18" s="20">
        <v>0</v>
      </c>
      <c r="AK18" s="20">
        <v>0</v>
      </c>
      <c r="AL18" s="20">
        <v>0</v>
      </c>
      <c r="AM18" s="20">
        <v>5</v>
      </c>
      <c r="AN18" s="20">
        <v>1</v>
      </c>
      <c r="AO18" s="20">
        <v>5</v>
      </c>
      <c r="AP18" s="20">
        <v>2</v>
      </c>
      <c r="AQ18" s="20">
        <v>39</v>
      </c>
      <c r="AR18" s="20">
        <v>0</v>
      </c>
      <c r="AS18" s="20">
        <v>38</v>
      </c>
      <c r="AT18" s="20">
        <v>83</v>
      </c>
      <c r="AU18" s="20">
        <v>1</v>
      </c>
      <c r="AV18" s="20">
        <v>0</v>
      </c>
      <c r="AW18" s="20">
        <v>0</v>
      </c>
      <c r="AX18" s="20">
        <v>6</v>
      </c>
      <c r="AY18" s="20">
        <v>0</v>
      </c>
      <c r="AZ18" s="20">
        <v>0</v>
      </c>
      <c r="BA18" s="20">
        <v>0</v>
      </c>
      <c r="BB18" s="20">
        <v>0</v>
      </c>
      <c r="BC18" s="20">
        <v>1</v>
      </c>
      <c r="BD18" s="20">
        <v>0</v>
      </c>
      <c r="BE18" s="20">
        <v>1</v>
      </c>
      <c r="BF18" s="20">
        <v>1</v>
      </c>
      <c r="BG18" s="20">
        <v>0</v>
      </c>
      <c r="BH18" s="20">
        <v>0</v>
      </c>
      <c r="BI18" s="20">
        <v>0</v>
      </c>
      <c r="BJ18" s="20">
        <v>0</v>
      </c>
      <c r="BK18" s="20">
        <v>7</v>
      </c>
      <c r="BL18" s="20">
        <v>0</v>
      </c>
      <c r="BM18" s="20">
        <v>5</v>
      </c>
      <c r="BN18" s="20">
        <v>32</v>
      </c>
      <c r="BO18" s="20">
        <v>0</v>
      </c>
      <c r="BP18" s="20">
        <v>0</v>
      </c>
      <c r="BQ18" s="20">
        <v>0</v>
      </c>
      <c r="BR18" s="20">
        <v>4</v>
      </c>
      <c r="BS18" s="20">
        <v>48</v>
      </c>
      <c r="BT18" s="20">
        <v>0</v>
      </c>
      <c r="BU18" s="20">
        <v>39</v>
      </c>
      <c r="BV18" s="20">
        <v>235</v>
      </c>
      <c r="BW18" s="20">
        <v>0</v>
      </c>
      <c r="BX18" s="20">
        <v>0</v>
      </c>
      <c r="BY18" s="20">
        <v>0</v>
      </c>
      <c r="BZ18" s="20">
        <v>0</v>
      </c>
    </row>
    <row r="19" spans="2:78" ht="20.100000000000001" customHeight="1" thickBot="1" x14ac:dyDescent="0.25">
      <c r="B19" s="4" t="s">
        <v>226</v>
      </c>
      <c r="C19" s="20">
        <v>15</v>
      </c>
      <c r="D19" s="20">
        <v>0</v>
      </c>
      <c r="E19" s="20">
        <v>9</v>
      </c>
      <c r="F19" s="20">
        <v>30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9</v>
      </c>
      <c r="X19" s="20">
        <v>0</v>
      </c>
      <c r="Y19" s="20">
        <v>5</v>
      </c>
      <c r="Z19" s="20">
        <v>21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1</v>
      </c>
      <c r="AN19" s="20">
        <v>0</v>
      </c>
      <c r="AO19" s="20">
        <v>0</v>
      </c>
      <c r="AP19" s="20">
        <v>1</v>
      </c>
      <c r="AQ19" s="20">
        <v>0</v>
      </c>
      <c r="AR19" s="20">
        <v>0</v>
      </c>
      <c r="AS19" s="20">
        <v>1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1</v>
      </c>
      <c r="BP19" s="20">
        <v>0</v>
      </c>
      <c r="BQ19" s="20">
        <v>0</v>
      </c>
      <c r="BR19" s="20">
        <v>1</v>
      </c>
      <c r="BS19" s="20">
        <v>4</v>
      </c>
      <c r="BT19" s="20">
        <v>0</v>
      </c>
      <c r="BU19" s="20">
        <v>3</v>
      </c>
      <c r="BV19" s="20">
        <v>7</v>
      </c>
      <c r="BW19" s="20">
        <v>0</v>
      </c>
      <c r="BX19" s="20">
        <v>0</v>
      </c>
      <c r="BY19" s="20">
        <v>0</v>
      </c>
      <c r="BZ19" s="20">
        <v>0</v>
      </c>
    </row>
    <row r="20" spans="2:78" ht="20.100000000000001" customHeight="1" thickBot="1" x14ac:dyDescent="0.25">
      <c r="B20" s="4" t="s">
        <v>227</v>
      </c>
      <c r="C20" s="20">
        <v>7</v>
      </c>
      <c r="D20" s="20">
        <v>0</v>
      </c>
      <c r="E20" s="20">
        <v>4</v>
      </c>
      <c r="F20" s="20">
        <v>17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3</v>
      </c>
      <c r="X20" s="20">
        <v>0</v>
      </c>
      <c r="Y20" s="20">
        <v>1</v>
      </c>
      <c r="Z20" s="20">
        <v>12</v>
      </c>
      <c r="AA20" s="20">
        <v>0</v>
      </c>
      <c r="AB20" s="20">
        <v>0</v>
      </c>
      <c r="AC20" s="20">
        <v>0</v>
      </c>
      <c r="AD20" s="20">
        <v>0</v>
      </c>
      <c r="AE20" s="20">
        <v>1</v>
      </c>
      <c r="AF20" s="20">
        <v>0</v>
      </c>
      <c r="AG20" s="20">
        <v>1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1</v>
      </c>
      <c r="AT20" s="20">
        <v>1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3</v>
      </c>
      <c r="BT20" s="20">
        <v>0</v>
      </c>
      <c r="BU20" s="20">
        <v>1</v>
      </c>
      <c r="BV20" s="20">
        <v>4</v>
      </c>
      <c r="BW20" s="20">
        <v>0</v>
      </c>
      <c r="BX20" s="20">
        <v>0</v>
      </c>
      <c r="BY20" s="20">
        <v>0</v>
      </c>
      <c r="BZ20" s="20">
        <v>0</v>
      </c>
    </row>
    <row r="21" spans="2:78" ht="20.100000000000001" customHeight="1" thickBot="1" x14ac:dyDescent="0.25">
      <c r="B21" s="4" t="s">
        <v>228</v>
      </c>
      <c r="C21" s="20">
        <v>49</v>
      </c>
      <c r="D21" s="20">
        <v>1</v>
      </c>
      <c r="E21" s="20">
        <v>32</v>
      </c>
      <c r="F21" s="20">
        <v>232</v>
      </c>
      <c r="G21" s="20">
        <v>0</v>
      </c>
      <c r="H21" s="20">
        <v>0</v>
      </c>
      <c r="I21" s="20">
        <v>1</v>
      </c>
      <c r="J21" s="20">
        <v>3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3</v>
      </c>
      <c r="T21" s="20">
        <v>1</v>
      </c>
      <c r="U21" s="20">
        <v>3</v>
      </c>
      <c r="V21" s="20">
        <v>3</v>
      </c>
      <c r="W21" s="20">
        <v>13</v>
      </c>
      <c r="X21" s="20">
        <v>0</v>
      </c>
      <c r="Y21" s="20">
        <v>7</v>
      </c>
      <c r="Z21" s="20">
        <v>93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1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1</v>
      </c>
      <c r="AP21" s="20">
        <v>1</v>
      </c>
      <c r="AQ21" s="20">
        <v>19</v>
      </c>
      <c r="AR21" s="20">
        <v>0</v>
      </c>
      <c r="AS21" s="20">
        <v>8</v>
      </c>
      <c r="AT21" s="20">
        <v>49</v>
      </c>
      <c r="AU21" s="20">
        <v>0</v>
      </c>
      <c r="AV21" s="20">
        <v>0</v>
      </c>
      <c r="AW21" s="20">
        <v>1</v>
      </c>
      <c r="AX21" s="20">
        <v>1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1</v>
      </c>
      <c r="BL21" s="20">
        <v>0</v>
      </c>
      <c r="BM21" s="20">
        <v>0</v>
      </c>
      <c r="BN21" s="20">
        <v>4</v>
      </c>
      <c r="BO21" s="20">
        <v>1</v>
      </c>
      <c r="BP21" s="20">
        <v>0</v>
      </c>
      <c r="BQ21" s="20">
        <v>0</v>
      </c>
      <c r="BR21" s="20">
        <v>1</v>
      </c>
      <c r="BS21" s="20">
        <v>12</v>
      </c>
      <c r="BT21" s="20">
        <v>0</v>
      </c>
      <c r="BU21" s="20">
        <v>11</v>
      </c>
      <c r="BV21" s="20">
        <v>76</v>
      </c>
      <c r="BW21" s="20">
        <v>0</v>
      </c>
      <c r="BX21" s="20">
        <v>0</v>
      </c>
      <c r="BY21" s="20">
        <v>0</v>
      </c>
      <c r="BZ21" s="20">
        <v>0</v>
      </c>
    </row>
    <row r="22" spans="2:78" ht="20.100000000000001" customHeight="1" thickBot="1" x14ac:dyDescent="0.25">
      <c r="B22" s="4" t="s">
        <v>229</v>
      </c>
      <c r="C22" s="20">
        <v>45</v>
      </c>
      <c r="D22" s="20">
        <v>1</v>
      </c>
      <c r="E22" s="20">
        <v>49</v>
      </c>
      <c r="F22" s="20">
        <v>128</v>
      </c>
      <c r="G22" s="20">
        <v>0</v>
      </c>
      <c r="H22" s="20">
        <v>0</v>
      </c>
      <c r="I22" s="20">
        <v>0</v>
      </c>
      <c r="J22" s="20">
        <v>2</v>
      </c>
      <c r="K22" s="20">
        <v>0</v>
      </c>
      <c r="L22" s="20">
        <v>0</v>
      </c>
      <c r="M22" s="20">
        <v>0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2</v>
      </c>
      <c r="T22" s="20">
        <v>1</v>
      </c>
      <c r="U22" s="20">
        <v>3</v>
      </c>
      <c r="V22" s="20">
        <v>0</v>
      </c>
      <c r="W22" s="20">
        <v>15</v>
      </c>
      <c r="X22" s="20">
        <v>0</v>
      </c>
      <c r="Y22" s="20">
        <v>15</v>
      </c>
      <c r="Z22" s="20">
        <v>54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1</v>
      </c>
      <c r="AH22" s="20">
        <v>2</v>
      </c>
      <c r="AI22" s="20">
        <v>0</v>
      </c>
      <c r="AJ22" s="20">
        <v>0</v>
      </c>
      <c r="AK22" s="20">
        <v>0</v>
      </c>
      <c r="AL22" s="20">
        <v>0</v>
      </c>
      <c r="AM22" s="20">
        <v>1</v>
      </c>
      <c r="AN22" s="20">
        <v>0</v>
      </c>
      <c r="AO22" s="20">
        <v>0</v>
      </c>
      <c r="AP22" s="20">
        <v>1</v>
      </c>
      <c r="AQ22" s="20">
        <v>10</v>
      </c>
      <c r="AR22" s="20">
        <v>0</v>
      </c>
      <c r="AS22" s="20">
        <v>6</v>
      </c>
      <c r="AT22" s="20">
        <v>31</v>
      </c>
      <c r="AU22" s="20">
        <v>1</v>
      </c>
      <c r="AV22" s="20">
        <v>0</v>
      </c>
      <c r="AW22" s="20">
        <v>0</v>
      </c>
      <c r="AX22" s="20">
        <v>1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1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2</v>
      </c>
      <c r="BL22" s="20">
        <v>0</v>
      </c>
      <c r="BM22" s="20">
        <v>8</v>
      </c>
      <c r="BN22" s="20">
        <v>5</v>
      </c>
      <c r="BO22" s="20">
        <v>4</v>
      </c>
      <c r="BP22" s="20">
        <v>0</v>
      </c>
      <c r="BQ22" s="20">
        <v>1</v>
      </c>
      <c r="BR22" s="20">
        <v>5</v>
      </c>
      <c r="BS22" s="20">
        <v>10</v>
      </c>
      <c r="BT22" s="20">
        <v>0</v>
      </c>
      <c r="BU22" s="20">
        <v>14</v>
      </c>
      <c r="BV22" s="20">
        <v>25</v>
      </c>
      <c r="BW22" s="20">
        <v>0</v>
      </c>
      <c r="BX22" s="20">
        <v>0</v>
      </c>
      <c r="BY22" s="20">
        <v>0</v>
      </c>
      <c r="BZ22" s="20">
        <v>0</v>
      </c>
    </row>
    <row r="23" spans="2:78" ht="20.100000000000001" customHeight="1" thickBot="1" x14ac:dyDescent="0.25">
      <c r="B23" s="4" t="s">
        <v>230</v>
      </c>
      <c r="C23" s="20">
        <v>127</v>
      </c>
      <c r="D23" s="20">
        <v>5</v>
      </c>
      <c r="E23" s="20">
        <v>86</v>
      </c>
      <c r="F23" s="20">
        <v>241</v>
      </c>
      <c r="G23" s="20">
        <v>0</v>
      </c>
      <c r="H23" s="20">
        <v>0</v>
      </c>
      <c r="I23" s="20">
        <v>0</v>
      </c>
      <c r="J23" s="20">
        <v>3</v>
      </c>
      <c r="K23" s="20">
        <v>1</v>
      </c>
      <c r="L23" s="20">
        <v>0</v>
      </c>
      <c r="M23" s="20">
        <v>0</v>
      </c>
      <c r="N23" s="20">
        <v>1</v>
      </c>
      <c r="O23" s="20">
        <v>0</v>
      </c>
      <c r="P23" s="20">
        <v>0</v>
      </c>
      <c r="Q23" s="20">
        <v>0</v>
      </c>
      <c r="R23" s="20">
        <v>0</v>
      </c>
      <c r="S23" s="20">
        <v>7</v>
      </c>
      <c r="T23" s="20">
        <v>3</v>
      </c>
      <c r="U23" s="20">
        <v>13</v>
      </c>
      <c r="V23" s="20">
        <v>2</v>
      </c>
      <c r="W23" s="20">
        <v>38</v>
      </c>
      <c r="X23" s="20">
        <v>0</v>
      </c>
      <c r="Y23" s="20">
        <v>23</v>
      </c>
      <c r="Z23" s="20">
        <v>90</v>
      </c>
      <c r="AA23" s="20">
        <v>0</v>
      </c>
      <c r="AB23" s="20">
        <v>0</v>
      </c>
      <c r="AC23" s="20">
        <v>0</v>
      </c>
      <c r="AD23" s="20">
        <v>1</v>
      </c>
      <c r="AE23" s="20">
        <v>3</v>
      </c>
      <c r="AF23" s="20">
        <v>0</v>
      </c>
      <c r="AG23" s="20">
        <v>0</v>
      </c>
      <c r="AH23" s="20">
        <v>4</v>
      </c>
      <c r="AI23" s="20">
        <v>0</v>
      </c>
      <c r="AJ23" s="20">
        <v>0</v>
      </c>
      <c r="AK23" s="20">
        <v>0</v>
      </c>
      <c r="AL23" s="20">
        <v>0</v>
      </c>
      <c r="AM23" s="20">
        <v>2</v>
      </c>
      <c r="AN23" s="20">
        <v>0</v>
      </c>
      <c r="AO23" s="20">
        <v>2</v>
      </c>
      <c r="AP23" s="20">
        <v>3</v>
      </c>
      <c r="AQ23" s="20">
        <v>31</v>
      </c>
      <c r="AR23" s="20">
        <v>0</v>
      </c>
      <c r="AS23" s="20">
        <v>21</v>
      </c>
      <c r="AT23" s="20">
        <v>38</v>
      </c>
      <c r="AU23" s="20">
        <v>1</v>
      </c>
      <c r="AV23" s="20">
        <v>0</v>
      </c>
      <c r="AW23" s="20">
        <v>0</v>
      </c>
      <c r="AX23" s="20">
        <v>1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1</v>
      </c>
      <c r="BG23" s="20">
        <v>0</v>
      </c>
      <c r="BH23" s="20">
        <v>0</v>
      </c>
      <c r="BI23" s="20">
        <v>0</v>
      </c>
      <c r="BJ23" s="20">
        <v>0</v>
      </c>
      <c r="BK23" s="20">
        <v>1</v>
      </c>
      <c r="BL23" s="20">
        <v>0</v>
      </c>
      <c r="BM23" s="20">
        <v>1</v>
      </c>
      <c r="BN23" s="20">
        <v>0</v>
      </c>
      <c r="BO23" s="20">
        <v>6</v>
      </c>
      <c r="BP23" s="20">
        <v>2</v>
      </c>
      <c r="BQ23" s="20">
        <v>5</v>
      </c>
      <c r="BR23" s="20">
        <v>6</v>
      </c>
      <c r="BS23" s="20">
        <v>37</v>
      </c>
      <c r="BT23" s="20">
        <v>0</v>
      </c>
      <c r="BU23" s="20">
        <v>21</v>
      </c>
      <c r="BV23" s="20">
        <v>91</v>
      </c>
      <c r="BW23" s="20">
        <v>0</v>
      </c>
      <c r="BX23" s="20">
        <v>0</v>
      </c>
      <c r="BY23" s="20">
        <v>0</v>
      </c>
      <c r="BZ23" s="20">
        <v>0</v>
      </c>
    </row>
    <row r="24" spans="2:78" ht="20.100000000000001" customHeight="1" thickBot="1" x14ac:dyDescent="0.25">
      <c r="B24" s="4" t="s">
        <v>231</v>
      </c>
      <c r="C24" s="20">
        <v>71</v>
      </c>
      <c r="D24" s="20">
        <v>1</v>
      </c>
      <c r="E24" s="20">
        <v>86</v>
      </c>
      <c r="F24" s="20">
        <v>235</v>
      </c>
      <c r="G24" s="20">
        <v>0</v>
      </c>
      <c r="H24" s="20">
        <v>0</v>
      </c>
      <c r="I24" s="20">
        <v>0</v>
      </c>
      <c r="J24" s="20">
        <v>1</v>
      </c>
      <c r="K24" s="20">
        <v>2</v>
      </c>
      <c r="L24" s="20">
        <v>0</v>
      </c>
      <c r="M24" s="20">
        <v>3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2</v>
      </c>
      <c r="T24" s="20">
        <v>0</v>
      </c>
      <c r="U24" s="20">
        <v>1</v>
      </c>
      <c r="V24" s="20">
        <v>1</v>
      </c>
      <c r="W24" s="20">
        <v>23</v>
      </c>
      <c r="X24" s="20">
        <v>0</v>
      </c>
      <c r="Y24" s="20">
        <v>23</v>
      </c>
      <c r="Z24" s="20">
        <v>71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1</v>
      </c>
      <c r="AH24" s="20">
        <v>1</v>
      </c>
      <c r="AI24" s="20">
        <v>0</v>
      </c>
      <c r="AJ24" s="20">
        <v>0</v>
      </c>
      <c r="AK24" s="20">
        <v>0</v>
      </c>
      <c r="AL24" s="20">
        <v>1</v>
      </c>
      <c r="AM24" s="20">
        <v>1</v>
      </c>
      <c r="AN24" s="20">
        <v>0</v>
      </c>
      <c r="AO24" s="20">
        <v>2</v>
      </c>
      <c r="AP24" s="20">
        <v>2</v>
      </c>
      <c r="AQ24" s="20">
        <v>15</v>
      </c>
      <c r="AR24" s="20">
        <v>0</v>
      </c>
      <c r="AS24" s="20">
        <v>14</v>
      </c>
      <c r="AT24" s="20">
        <v>37</v>
      </c>
      <c r="AU24" s="20">
        <v>3</v>
      </c>
      <c r="AV24" s="20">
        <v>0</v>
      </c>
      <c r="AW24" s="20">
        <v>4</v>
      </c>
      <c r="AX24" s="20">
        <v>8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2</v>
      </c>
      <c r="BL24" s="20">
        <v>0</v>
      </c>
      <c r="BM24" s="20">
        <v>0</v>
      </c>
      <c r="BN24" s="20">
        <v>20</v>
      </c>
      <c r="BO24" s="20">
        <v>0</v>
      </c>
      <c r="BP24" s="20">
        <v>1</v>
      </c>
      <c r="BQ24" s="20">
        <v>5</v>
      </c>
      <c r="BR24" s="20">
        <v>10</v>
      </c>
      <c r="BS24" s="20">
        <v>23</v>
      </c>
      <c r="BT24" s="20">
        <v>0</v>
      </c>
      <c r="BU24" s="20">
        <v>33</v>
      </c>
      <c r="BV24" s="20">
        <v>83</v>
      </c>
      <c r="BW24" s="20">
        <v>0</v>
      </c>
      <c r="BX24" s="20">
        <v>0</v>
      </c>
      <c r="BY24" s="20">
        <v>0</v>
      </c>
      <c r="BZ24" s="20">
        <v>0</v>
      </c>
    </row>
    <row r="25" spans="2:78" ht="20.100000000000001" customHeight="1" thickBot="1" x14ac:dyDescent="0.25">
      <c r="B25" s="4" t="s">
        <v>232</v>
      </c>
      <c r="C25" s="20">
        <v>91</v>
      </c>
      <c r="D25" s="20">
        <v>4</v>
      </c>
      <c r="E25" s="20">
        <v>69</v>
      </c>
      <c r="F25" s="20">
        <v>365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1</v>
      </c>
      <c r="N25" s="20">
        <v>0</v>
      </c>
      <c r="O25" s="20">
        <v>0</v>
      </c>
      <c r="P25" s="20">
        <v>0</v>
      </c>
      <c r="Q25" s="20">
        <v>0</v>
      </c>
      <c r="R25" s="20">
        <v>1</v>
      </c>
      <c r="S25" s="20">
        <v>4</v>
      </c>
      <c r="T25" s="20">
        <v>0</v>
      </c>
      <c r="U25" s="20">
        <v>6</v>
      </c>
      <c r="V25" s="20">
        <v>3</v>
      </c>
      <c r="W25" s="20">
        <v>25</v>
      </c>
      <c r="X25" s="20">
        <v>0</v>
      </c>
      <c r="Y25" s="20">
        <v>19</v>
      </c>
      <c r="Z25" s="20">
        <v>123</v>
      </c>
      <c r="AA25" s="20">
        <v>2</v>
      </c>
      <c r="AB25" s="20">
        <v>0</v>
      </c>
      <c r="AC25" s="20">
        <v>2</v>
      </c>
      <c r="AD25" s="20">
        <v>2</v>
      </c>
      <c r="AE25" s="20">
        <v>2</v>
      </c>
      <c r="AF25" s="20">
        <v>0</v>
      </c>
      <c r="AG25" s="20">
        <v>2</v>
      </c>
      <c r="AH25" s="20">
        <v>2</v>
      </c>
      <c r="AI25" s="20">
        <v>0</v>
      </c>
      <c r="AJ25" s="20">
        <v>0</v>
      </c>
      <c r="AK25" s="20">
        <v>0</v>
      </c>
      <c r="AL25" s="20">
        <v>0</v>
      </c>
      <c r="AM25" s="20">
        <v>2</v>
      </c>
      <c r="AN25" s="20">
        <v>0</v>
      </c>
      <c r="AO25" s="20">
        <v>0</v>
      </c>
      <c r="AP25" s="20">
        <v>5</v>
      </c>
      <c r="AQ25" s="20">
        <v>12</v>
      </c>
      <c r="AR25" s="20">
        <v>0</v>
      </c>
      <c r="AS25" s="20">
        <v>6</v>
      </c>
      <c r="AT25" s="20">
        <v>36</v>
      </c>
      <c r="AU25" s="20">
        <v>2</v>
      </c>
      <c r="AV25" s="20">
        <v>0</v>
      </c>
      <c r="AW25" s="20">
        <v>0</v>
      </c>
      <c r="AX25" s="20">
        <v>2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3</v>
      </c>
      <c r="BL25" s="20">
        <v>0</v>
      </c>
      <c r="BM25" s="20">
        <v>0</v>
      </c>
      <c r="BN25" s="20">
        <v>26</v>
      </c>
      <c r="BO25" s="20">
        <v>3</v>
      </c>
      <c r="BP25" s="20">
        <v>4</v>
      </c>
      <c r="BQ25" s="20">
        <v>2</v>
      </c>
      <c r="BR25" s="20">
        <v>22</v>
      </c>
      <c r="BS25" s="20">
        <v>36</v>
      </c>
      <c r="BT25" s="20">
        <v>0</v>
      </c>
      <c r="BU25" s="20">
        <v>31</v>
      </c>
      <c r="BV25" s="20">
        <v>142</v>
      </c>
      <c r="BW25" s="20">
        <v>0</v>
      </c>
      <c r="BX25" s="20">
        <v>0</v>
      </c>
      <c r="BY25" s="20">
        <v>0</v>
      </c>
      <c r="BZ25" s="20">
        <v>0</v>
      </c>
    </row>
    <row r="26" spans="2:78" ht="20.100000000000001" customHeight="1" thickBot="1" x14ac:dyDescent="0.25">
      <c r="B26" s="5" t="s">
        <v>233</v>
      </c>
      <c r="C26" s="20">
        <v>36</v>
      </c>
      <c r="D26" s="20">
        <v>2</v>
      </c>
      <c r="E26" s="20">
        <v>34</v>
      </c>
      <c r="F26" s="20">
        <v>81</v>
      </c>
      <c r="G26" s="20">
        <v>0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1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2</v>
      </c>
      <c r="T26" s="20">
        <v>0</v>
      </c>
      <c r="U26" s="20">
        <v>2</v>
      </c>
      <c r="V26" s="20">
        <v>2</v>
      </c>
      <c r="W26" s="20">
        <v>15</v>
      </c>
      <c r="X26" s="20">
        <v>0</v>
      </c>
      <c r="Y26" s="20">
        <v>15</v>
      </c>
      <c r="Z26" s="20">
        <v>24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2</v>
      </c>
      <c r="AI26" s="20">
        <v>0</v>
      </c>
      <c r="AJ26" s="20">
        <v>0</v>
      </c>
      <c r="AK26" s="20">
        <v>0</v>
      </c>
      <c r="AL26" s="20">
        <v>0</v>
      </c>
      <c r="AM26" s="20">
        <v>1</v>
      </c>
      <c r="AN26" s="20">
        <v>1</v>
      </c>
      <c r="AO26" s="20">
        <v>1</v>
      </c>
      <c r="AP26" s="20">
        <v>1</v>
      </c>
      <c r="AQ26" s="20">
        <v>7</v>
      </c>
      <c r="AR26" s="20">
        <v>0</v>
      </c>
      <c r="AS26" s="20">
        <v>6</v>
      </c>
      <c r="AT26" s="20">
        <v>16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3</v>
      </c>
      <c r="BL26" s="20">
        <v>0</v>
      </c>
      <c r="BM26" s="20">
        <v>0</v>
      </c>
      <c r="BN26" s="20">
        <v>14</v>
      </c>
      <c r="BO26" s="20">
        <v>1</v>
      </c>
      <c r="BP26" s="20">
        <v>1</v>
      </c>
      <c r="BQ26" s="20">
        <v>1</v>
      </c>
      <c r="BR26" s="20">
        <v>5</v>
      </c>
      <c r="BS26" s="20">
        <v>7</v>
      </c>
      <c r="BT26" s="20">
        <v>0</v>
      </c>
      <c r="BU26" s="20">
        <v>8</v>
      </c>
      <c r="BV26" s="20">
        <v>15</v>
      </c>
      <c r="BW26" s="20">
        <v>0</v>
      </c>
      <c r="BX26" s="20">
        <v>0</v>
      </c>
      <c r="BY26" s="20">
        <v>0</v>
      </c>
      <c r="BZ26" s="20">
        <v>0</v>
      </c>
    </row>
    <row r="27" spans="2:78" ht="20.100000000000001" customHeight="1" thickBot="1" x14ac:dyDescent="0.25">
      <c r="B27" s="6" t="s">
        <v>234</v>
      </c>
      <c r="C27" s="20">
        <v>4</v>
      </c>
      <c r="D27" s="20">
        <v>0</v>
      </c>
      <c r="E27" s="20">
        <v>6</v>
      </c>
      <c r="F27" s="20">
        <v>21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4</v>
      </c>
      <c r="X27" s="20">
        <v>0</v>
      </c>
      <c r="Y27" s="20">
        <v>3</v>
      </c>
      <c r="Z27" s="20">
        <v>12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2</v>
      </c>
      <c r="AT27" s="20">
        <v>2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1</v>
      </c>
      <c r="BV27" s="20">
        <v>7</v>
      </c>
      <c r="BW27" s="20">
        <v>0</v>
      </c>
      <c r="BX27" s="20">
        <v>0</v>
      </c>
      <c r="BY27" s="20">
        <v>0</v>
      </c>
      <c r="BZ27" s="20">
        <v>0</v>
      </c>
    </row>
    <row r="28" spans="2:78" ht="20.100000000000001" customHeight="1" thickBot="1" x14ac:dyDescent="0.25">
      <c r="B28" s="4" t="s">
        <v>235</v>
      </c>
      <c r="C28" s="20">
        <v>16</v>
      </c>
      <c r="D28" s="20">
        <v>0</v>
      </c>
      <c r="E28" s="20">
        <v>19</v>
      </c>
      <c r="F28" s="20">
        <v>53</v>
      </c>
      <c r="G28" s="20">
        <v>0</v>
      </c>
      <c r="H28" s="20">
        <v>0</v>
      </c>
      <c r="I28" s="20">
        <v>0</v>
      </c>
      <c r="J28" s="20">
        <v>2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</v>
      </c>
      <c r="T28" s="20">
        <v>0</v>
      </c>
      <c r="U28" s="20">
        <v>3</v>
      </c>
      <c r="V28" s="20">
        <v>1</v>
      </c>
      <c r="W28" s="20">
        <v>1</v>
      </c>
      <c r="X28" s="20">
        <v>0</v>
      </c>
      <c r="Y28" s="20">
        <v>7</v>
      </c>
      <c r="Z28" s="20">
        <v>18</v>
      </c>
      <c r="AA28" s="20">
        <v>0</v>
      </c>
      <c r="AB28" s="20">
        <v>0</v>
      </c>
      <c r="AC28" s="20">
        <v>0</v>
      </c>
      <c r="AD28" s="20">
        <v>1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1</v>
      </c>
      <c r="AT28" s="20">
        <v>5</v>
      </c>
      <c r="AU28" s="20">
        <v>2</v>
      </c>
      <c r="AV28" s="20">
        <v>0</v>
      </c>
      <c r="AW28" s="20">
        <v>1</v>
      </c>
      <c r="AX28" s="20">
        <v>3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6</v>
      </c>
      <c r="BL28" s="20">
        <v>0</v>
      </c>
      <c r="BM28" s="20">
        <v>1</v>
      </c>
      <c r="BN28" s="20">
        <v>6</v>
      </c>
      <c r="BO28" s="20">
        <v>2</v>
      </c>
      <c r="BP28" s="20">
        <v>0</v>
      </c>
      <c r="BQ28" s="20">
        <v>0</v>
      </c>
      <c r="BR28" s="20">
        <v>3</v>
      </c>
      <c r="BS28" s="20">
        <v>4</v>
      </c>
      <c r="BT28" s="20">
        <v>0</v>
      </c>
      <c r="BU28" s="20">
        <v>6</v>
      </c>
      <c r="BV28" s="20">
        <v>14</v>
      </c>
      <c r="BW28" s="20">
        <v>0</v>
      </c>
      <c r="BX28" s="20">
        <v>0</v>
      </c>
      <c r="BY28" s="20">
        <v>0</v>
      </c>
      <c r="BZ28" s="20">
        <v>0</v>
      </c>
    </row>
    <row r="29" spans="2:78" ht="20.100000000000001" customHeight="1" thickBot="1" x14ac:dyDescent="0.25">
      <c r="B29" s="4" t="s">
        <v>236</v>
      </c>
      <c r="C29" s="20">
        <v>27</v>
      </c>
      <c r="D29" s="20">
        <v>0</v>
      </c>
      <c r="E29" s="20">
        <v>26</v>
      </c>
      <c r="F29" s="20">
        <v>120</v>
      </c>
      <c r="G29" s="20">
        <v>0</v>
      </c>
      <c r="H29" s="20">
        <v>0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1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1</v>
      </c>
      <c r="W29" s="20">
        <v>10</v>
      </c>
      <c r="X29" s="20">
        <v>0</v>
      </c>
      <c r="Y29" s="20">
        <v>7</v>
      </c>
      <c r="Z29" s="20">
        <v>40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1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2</v>
      </c>
      <c r="AP29" s="20">
        <v>1</v>
      </c>
      <c r="AQ29" s="20">
        <v>9</v>
      </c>
      <c r="AR29" s="20">
        <v>0</v>
      </c>
      <c r="AS29" s="20">
        <v>8</v>
      </c>
      <c r="AT29" s="20">
        <v>32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2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2</v>
      </c>
      <c r="BN29" s="20">
        <v>16</v>
      </c>
      <c r="BO29" s="20">
        <v>0</v>
      </c>
      <c r="BP29" s="20">
        <v>0</v>
      </c>
      <c r="BQ29" s="20">
        <v>1</v>
      </c>
      <c r="BR29" s="20">
        <v>0</v>
      </c>
      <c r="BS29" s="20">
        <v>8</v>
      </c>
      <c r="BT29" s="20">
        <v>0</v>
      </c>
      <c r="BU29" s="20">
        <v>6</v>
      </c>
      <c r="BV29" s="20">
        <v>25</v>
      </c>
      <c r="BW29" s="20">
        <v>0</v>
      </c>
      <c r="BX29" s="20">
        <v>0</v>
      </c>
      <c r="BY29" s="20">
        <v>0</v>
      </c>
      <c r="BZ29" s="20">
        <v>0</v>
      </c>
    </row>
    <row r="30" spans="2:78" ht="20.100000000000001" customHeight="1" thickBot="1" x14ac:dyDescent="0.25">
      <c r="B30" s="4" t="s">
        <v>237</v>
      </c>
      <c r="C30" s="20">
        <v>3</v>
      </c>
      <c r="D30" s="20">
        <v>0</v>
      </c>
      <c r="E30" s="20">
        <v>2</v>
      </c>
      <c r="F30" s="20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2</v>
      </c>
      <c r="X30" s="20">
        <v>0</v>
      </c>
      <c r="Y30" s="20">
        <v>2</v>
      </c>
      <c r="Z30" s="20">
        <v>4</v>
      </c>
      <c r="AA30" s="20">
        <v>0</v>
      </c>
      <c r="AB30" s="20">
        <v>0</v>
      </c>
      <c r="AC30" s="20">
        <v>0</v>
      </c>
      <c r="AD30" s="20">
        <v>0</v>
      </c>
      <c r="AE30" s="20">
        <v>1</v>
      </c>
      <c r="AF30" s="20">
        <v>0</v>
      </c>
      <c r="AG30" s="20">
        <v>0</v>
      </c>
      <c r="AH30" s="20">
        <v>1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2</v>
      </c>
      <c r="BW30" s="20">
        <v>0</v>
      </c>
      <c r="BX30" s="20">
        <v>0</v>
      </c>
      <c r="BY30" s="20">
        <v>0</v>
      </c>
      <c r="BZ30" s="20">
        <v>0</v>
      </c>
    </row>
    <row r="31" spans="2:78" ht="20.100000000000001" customHeight="1" thickBot="1" x14ac:dyDescent="0.25">
      <c r="B31" s="4" t="s">
        <v>238</v>
      </c>
      <c r="C31" s="20">
        <v>11</v>
      </c>
      <c r="D31" s="20">
        <v>0</v>
      </c>
      <c r="E31" s="20">
        <v>10</v>
      </c>
      <c r="F31" s="20">
        <v>27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</v>
      </c>
      <c r="T31" s="20">
        <v>0</v>
      </c>
      <c r="U31" s="20">
        <v>2</v>
      </c>
      <c r="V31" s="20">
        <v>2</v>
      </c>
      <c r="W31" s="20">
        <v>5</v>
      </c>
      <c r="X31" s="20">
        <v>0</v>
      </c>
      <c r="Y31" s="20">
        <v>2</v>
      </c>
      <c r="Z31" s="20">
        <v>14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4</v>
      </c>
      <c r="AR31" s="20">
        <v>0</v>
      </c>
      <c r="AS31" s="20">
        <v>2</v>
      </c>
      <c r="AT31" s="20">
        <v>4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1</v>
      </c>
      <c r="BL31" s="20">
        <v>0</v>
      </c>
      <c r="BM31" s="20">
        <v>2</v>
      </c>
      <c r="BN31" s="20">
        <v>4</v>
      </c>
      <c r="BO31" s="20">
        <v>0</v>
      </c>
      <c r="BP31" s="20">
        <v>0</v>
      </c>
      <c r="BQ31" s="20">
        <v>1</v>
      </c>
      <c r="BR31" s="20">
        <v>3</v>
      </c>
      <c r="BS31" s="20">
        <v>0</v>
      </c>
      <c r="BT31" s="20">
        <v>0</v>
      </c>
      <c r="BU31" s="20">
        <v>1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</row>
    <row r="32" spans="2:78" ht="20.100000000000001" customHeight="1" thickBot="1" x14ac:dyDescent="0.25">
      <c r="B32" s="4" t="s">
        <v>239</v>
      </c>
      <c r="C32" s="20">
        <v>9</v>
      </c>
      <c r="D32" s="20">
        <v>0</v>
      </c>
      <c r="E32" s="20">
        <v>5</v>
      </c>
      <c r="F32" s="20">
        <v>21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2</v>
      </c>
      <c r="T32" s="20">
        <v>0</v>
      </c>
      <c r="U32" s="20">
        <v>0</v>
      </c>
      <c r="V32" s="20">
        <v>2</v>
      </c>
      <c r="W32" s="20">
        <v>4</v>
      </c>
      <c r="X32" s="20">
        <v>0</v>
      </c>
      <c r="Y32" s="20">
        <v>1</v>
      </c>
      <c r="Z32" s="20">
        <v>11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2</v>
      </c>
      <c r="AH32" s="20">
        <v>1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2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1</v>
      </c>
      <c r="BP32" s="20">
        <v>0</v>
      </c>
      <c r="BQ32" s="20">
        <v>0</v>
      </c>
      <c r="BR32" s="20">
        <v>1</v>
      </c>
      <c r="BS32" s="20">
        <v>2</v>
      </c>
      <c r="BT32" s="20">
        <v>0</v>
      </c>
      <c r="BU32" s="20">
        <v>2</v>
      </c>
      <c r="BV32" s="20">
        <v>4</v>
      </c>
      <c r="BW32" s="20">
        <v>0</v>
      </c>
      <c r="BX32" s="20">
        <v>0</v>
      </c>
      <c r="BY32" s="20">
        <v>0</v>
      </c>
      <c r="BZ32" s="20">
        <v>0</v>
      </c>
    </row>
    <row r="33" spans="2:78" ht="20.100000000000001" customHeight="1" thickBot="1" x14ac:dyDescent="0.25">
      <c r="B33" s="4" t="s">
        <v>240</v>
      </c>
      <c r="C33" s="20">
        <v>3</v>
      </c>
      <c r="D33" s="20">
        <v>0</v>
      </c>
      <c r="E33" s="20">
        <v>0</v>
      </c>
      <c r="F33" s="20">
        <v>12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3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1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1</v>
      </c>
      <c r="AR33" s="20">
        <v>0</v>
      </c>
      <c r="AS33" s="20">
        <v>0</v>
      </c>
      <c r="AT33" s="20">
        <v>2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2</v>
      </c>
      <c r="BT33" s="20">
        <v>0</v>
      </c>
      <c r="BU33" s="20">
        <v>0</v>
      </c>
      <c r="BV33" s="20">
        <v>6</v>
      </c>
      <c r="BW33" s="20">
        <v>0</v>
      </c>
      <c r="BX33" s="20">
        <v>0</v>
      </c>
      <c r="BY33" s="20">
        <v>0</v>
      </c>
      <c r="BZ33" s="20">
        <v>0</v>
      </c>
    </row>
    <row r="34" spans="2:78" ht="20.100000000000001" customHeight="1" thickBot="1" x14ac:dyDescent="0.25">
      <c r="B34" s="4" t="s">
        <v>241</v>
      </c>
      <c r="C34" s="20">
        <v>27</v>
      </c>
      <c r="D34" s="20">
        <v>3</v>
      </c>
      <c r="E34" s="20">
        <v>29</v>
      </c>
      <c r="F34" s="20">
        <v>64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1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3</v>
      </c>
      <c r="U34" s="20">
        <v>4</v>
      </c>
      <c r="V34" s="20">
        <v>0</v>
      </c>
      <c r="W34" s="20">
        <v>10</v>
      </c>
      <c r="X34" s="20">
        <v>0</v>
      </c>
      <c r="Y34" s="20">
        <v>8</v>
      </c>
      <c r="Z34" s="20">
        <v>22</v>
      </c>
      <c r="AA34" s="20">
        <v>0</v>
      </c>
      <c r="AB34" s="20">
        <v>0</v>
      </c>
      <c r="AC34" s="20">
        <v>1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1</v>
      </c>
      <c r="AN34" s="20">
        <v>0</v>
      </c>
      <c r="AO34" s="20">
        <v>1</v>
      </c>
      <c r="AP34" s="20">
        <v>0</v>
      </c>
      <c r="AQ34" s="20">
        <v>4</v>
      </c>
      <c r="AR34" s="20">
        <v>0</v>
      </c>
      <c r="AS34" s="20">
        <v>10</v>
      </c>
      <c r="AT34" s="20">
        <v>2</v>
      </c>
      <c r="AU34" s="20">
        <v>1</v>
      </c>
      <c r="AV34" s="20">
        <v>0</v>
      </c>
      <c r="AW34" s="20">
        <v>1</v>
      </c>
      <c r="AX34" s="20">
        <v>4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2</v>
      </c>
      <c r="BL34" s="20">
        <v>0</v>
      </c>
      <c r="BM34" s="20">
        <v>1</v>
      </c>
      <c r="BN34" s="20">
        <v>11</v>
      </c>
      <c r="BO34" s="20">
        <v>0</v>
      </c>
      <c r="BP34" s="20">
        <v>0</v>
      </c>
      <c r="BQ34" s="20">
        <v>0</v>
      </c>
      <c r="BR34" s="20">
        <v>0</v>
      </c>
      <c r="BS34" s="20">
        <v>8</v>
      </c>
      <c r="BT34" s="20">
        <v>0</v>
      </c>
      <c r="BU34" s="20">
        <v>3</v>
      </c>
      <c r="BV34" s="20">
        <v>24</v>
      </c>
      <c r="BW34" s="20">
        <v>0</v>
      </c>
      <c r="BX34" s="20">
        <v>0</v>
      </c>
      <c r="BY34" s="20">
        <v>0</v>
      </c>
      <c r="BZ34" s="20">
        <v>0</v>
      </c>
    </row>
    <row r="35" spans="2:78" ht="20.100000000000001" customHeight="1" thickBot="1" x14ac:dyDescent="0.25">
      <c r="B35" s="4" t="s">
        <v>242</v>
      </c>
      <c r="C35" s="20">
        <v>9</v>
      </c>
      <c r="D35" s="20">
        <v>0</v>
      </c>
      <c r="E35" s="20">
        <v>4</v>
      </c>
      <c r="F35" s="20">
        <v>12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1</v>
      </c>
      <c r="T35" s="20">
        <v>0</v>
      </c>
      <c r="U35" s="20">
        <v>1</v>
      </c>
      <c r="V35" s="20">
        <v>0</v>
      </c>
      <c r="W35" s="20">
        <v>3</v>
      </c>
      <c r="X35" s="20">
        <v>0</v>
      </c>
      <c r="Y35" s="20">
        <v>1</v>
      </c>
      <c r="Z35" s="20">
        <v>3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1</v>
      </c>
      <c r="AR35" s="20">
        <v>0</v>
      </c>
      <c r="AS35" s="20">
        <v>0</v>
      </c>
      <c r="AT35" s="20">
        <v>1</v>
      </c>
      <c r="AU35" s="20">
        <v>1</v>
      </c>
      <c r="AV35" s="20">
        <v>0</v>
      </c>
      <c r="AW35" s="20">
        <v>0</v>
      </c>
      <c r="AX35" s="20">
        <v>1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2</v>
      </c>
      <c r="BP35" s="20">
        <v>0</v>
      </c>
      <c r="BQ35" s="20">
        <v>1</v>
      </c>
      <c r="BR35" s="20">
        <v>2</v>
      </c>
      <c r="BS35" s="20">
        <v>1</v>
      </c>
      <c r="BT35" s="20">
        <v>0</v>
      </c>
      <c r="BU35" s="20">
        <v>1</v>
      </c>
      <c r="BV35" s="20">
        <v>5</v>
      </c>
      <c r="BW35" s="20">
        <v>0</v>
      </c>
      <c r="BX35" s="20">
        <v>0</v>
      </c>
      <c r="BY35" s="20">
        <v>0</v>
      </c>
      <c r="BZ35" s="20">
        <v>0</v>
      </c>
    </row>
    <row r="36" spans="2:78" ht="20.100000000000001" customHeight="1" thickBot="1" x14ac:dyDescent="0.25">
      <c r="B36" s="4" t="s">
        <v>243</v>
      </c>
      <c r="C36" s="20">
        <v>34</v>
      </c>
      <c r="D36" s="20">
        <v>0</v>
      </c>
      <c r="E36" s="20">
        <v>18</v>
      </c>
      <c r="F36" s="20">
        <v>93</v>
      </c>
      <c r="G36" s="20">
        <v>1</v>
      </c>
      <c r="H36" s="20">
        <v>0</v>
      </c>
      <c r="I36" s="20">
        <v>2</v>
      </c>
      <c r="J36" s="20">
        <v>7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1</v>
      </c>
      <c r="T36" s="20">
        <v>0</v>
      </c>
      <c r="U36" s="20">
        <v>1</v>
      </c>
      <c r="V36" s="20">
        <v>0</v>
      </c>
      <c r="W36" s="20">
        <v>11</v>
      </c>
      <c r="X36" s="20">
        <v>0</v>
      </c>
      <c r="Y36" s="20">
        <v>5</v>
      </c>
      <c r="Z36" s="20">
        <v>40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1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9</v>
      </c>
      <c r="AR36" s="20">
        <v>0</v>
      </c>
      <c r="AS36" s="20">
        <v>3</v>
      </c>
      <c r="AT36" s="20">
        <v>18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1</v>
      </c>
      <c r="BL36" s="20">
        <v>0</v>
      </c>
      <c r="BM36" s="20">
        <v>2</v>
      </c>
      <c r="BN36" s="20">
        <v>7</v>
      </c>
      <c r="BO36" s="20">
        <v>0</v>
      </c>
      <c r="BP36" s="20">
        <v>0</v>
      </c>
      <c r="BQ36" s="20">
        <v>0</v>
      </c>
      <c r="BR36" s="20">
        <v>0</v>
      </c>
      <c r="BS36" s="20">
        <v>11</v>
      </c>
      <c r="BT36" s="20">
        <v>0</v>
      </c>
      <c r="BU36" s="20">
        <v>4</v>
      </c>
      <c r="BV36" s="20">
        <v>21</v>
      </c>
      <c r="BW36" s="20">
        <v>0</v>
      </c>
      <c r="BX36" s="20">
        <v>0</v>
      </c>
      <c r="BY36" s="20">
        <v>0</v>
      </c>
      <c r="BZ36" s="20">
        <v>0</v>
      </c>
    </row>
    <row r="37" spans="2:78" ht="20.100000000000001" customHeight="1" thickBot="1" x14ac:dyDescent="0.25">
      <c r="B37" s="4" t="s">
        <v>244</v>
      </c>
      <c r="C37" s="20">
        <v>31</v>
      </c>
      <c r="D37" s="20">
        <v>2</v>
      </c>
      <c r="E37" s="20">
        <v>24</v>
      </c>
      <c r="F37" s="20">
        <v>141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2</v>
      </c>
      <c r="T37" s="20">
        <v>2</v>
      </c>
      <c r="U37" s="20">
        <v>1</v>
      </c>
      <c r="V37" s="20">
        <v>3</v>
      </c>
      <c r="W37" s="20">
        <v>14</v>
      </c>
      <c r="X37" s="20">
        <v>0</v>
      </c>
      <c r="Y37" s="20">
        <v>13</v>
      </c>
      <c r="Z37" s="20">
        <v>51</v>
      </c>
      <c r="AA37" s="20">
        <v>0</v>
      </c>
      <c r="AB37" s="20">
        <v>0</v>
      </c>
      <c r="AC37" s="20">
        <v>1</v>
      </c>
      <c r="AD37" s="20">
        <v>0</v>
      </c>
      <c r="AE37" s="20">
        <v>0</v>
      </c>
      <c r="AF37" s="20">
        <v>0</v>
      </c>
      <c r="AG37" s="20">
        <v>0</v>
      </c>
      <c r="AH37" s="20">
        <v>1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</v>
      </c>
      <c r="AQ37" s="20">
        <v>0</v>
      </c>
      <c r="AR37" s="20">
        <v>0</v>
      </c>
      <c r="AS37" s="20">
        <v>2</v>
      </c>
      <c r="AT37" s="20">
        <v>17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1</v>
      </c>
      <c r="BL37" s="20">
        <v>0</v>
      </c>
      <c r="BM37" s="20">
        <v>0</v>
      </c>
      <c r="BN37" s="20">
        <v>5</v>
      </c>
      <c r="BO37" s="20">
        <v>0</v>
      </c>
      <c r="BP37" s="20">
        <v>0</v>
      </c>
      <c r="BQ37" s="20">
        <v>0</v>
      </c>
      <c r="BR37" s="20">
        <v>1</v>
      </c>
      <c r="BS37" s="20">
        <v>14</v>
      </c>
      <c r="BT37" s="20">
        <v>0</v>
      </c>
      <c r="BU37" s="20">
        <v>7</v>
      </c>
      <c r="BV37" s="20">
        <v>62</v>
      </c>
      <c r="BW37" s="20">
        <v>0</v>
      </c>
      <c r="BX37" s="20">
        <v>0</v>
      </c>
      <c r="BY37" s="20">
        <v>0</v>
      </c>
      <c r="BZ37" s="20">
        <v>0</v>
      </c>
    </row>
    <row r="38" spans="2:78" ht="20.100000000000001" customHeight="1" thickBot="1" x14ac:dyDescent="0.25">
      <c r="B38" s="4" t="s">
        <v>245</v>
      </c>
      <c r="C38" s="20">
        <v>9</v>
      </c>
      <c r="D38" s="20">
        <v>0</v>
      </c>
      <c r="E38" s="20">
        <v>12</v>
      </c>
      <c r="F38" s="20">
        <v>52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1</v>
      </c>
      <c r="V38" s="20">
        <v>0</v>
      </c>
      <c r="W38" s="20">
        <v>7</v>
      </c>
      <c r="X38" s="20">
        <v>0</v>
      </c>
      <c r="Y38" s="20">
        <v>4</v>
      </c>
      <c r="Z38" s="20">
        <v>24</v>
      </c>
      <c r="AA38" s="20">
        <v>0</v>
      </c>
      <c r="AB38" s="20">
        <v>0</v>
      </c>
      <c r="AC38" s="20">
        <v>1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1</v>
      </c>
      <c r="AP38" s="20">
        <v>0</v>
      </c>
      <c r="AQ38" s="20">
        <v>1</v>
      </c>
      <c r="AR38" s="20">
        <v>0</v>
      </c>
      <c r="AS38" s="20">
        <v>2</v>
      </c>
      <c r="AT38" s="20">
        <v>5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1</v>
      </c>
      <c r="BP38" s="20">
        <v>0</v>
      </c>
      <c r="BQ38" s="20">
        <v>0</v>
      </c>
      <c r="BR38" s="20">
        <v>1</v>
      </c>
      <c r="BS38" s="20">
        <v>0</v>
      </c>
      <c r="BT38" s="20">
        <v>0</v>
      </c>
      <c r="BU38" s="20">
        <v>3</v>
      </c>
      <c r="BV38" s="20">
        <v>22</v>
      </c>
      <c r="BW38" s="20">
        <v>0</v>
      </c>
      <c r="BX38" s="20">
        <v>0</v>
      </c>
      <c r="BY38" s="20">
        <v>0</v>
      </c>
      <c r="BZ38" s="20">
        <v>0</v>
      </c>
    </row>
    <row r="39" spans="2:78" ht="20.100000000000001" customHeight="1" thickBot="1" x14ac:dyDescent="0.25">
      <c r="B39" s="4" t="s">
        <v>246</v>
      </c>
      <c r="C39" s="20">
        <v>15</v>
      </c>
      <c r="D39" s="20">
        <v>0</v>
      </c>
      <c r="E39" s="20">
        <v>10</v>
      </c>
      <c r="F39" s="20">
        <v>96</v>
      </c>
      <c r="G39" s="20">
        <v>0</v>
      </c>
      <c r="H39" s="20">
        <v>0</v>
      </c>
      <c r="I39" s="20">
        <v>0</v>
      </c>
      <c r="J39" s="20">
        <v>1</v>
      </c>
      <c r="K39" s="20">
        <v>0</v>
      </c>
      <c r="L39" s="20">
        <v>0</v>
      </c>
      <c r="M39" s="20">
        <v>1</v>
      </c>
      <c r="N39" s="20">
        <v>1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1</v>
      </c>
      <c r="W39" s="20">
        <v>8</v>
      </c>
      <c r="X39" s="20">
        <v>0</v>
      </c>
      <c r="Y39" s="20">
        <v>4</v>
      </c>
      <c r="Z39" s="20">
        <v>48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3</v>
      </c>
      <c r="AQ39" s="20">
        <v>1</v>
      </c>
      <c r="AR39" s="20">
        <v>0</v>
      </c>
      <c r="AS39" s="20">
        <v>1</v>
      </c>
      <c r="AT39" s="20">
        <v>11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3</v>
      </c>
      <c r="BO39" s="20">
        <v>3</v>
      </c>
      <c r="BP39" s="20">
        <v>0</v>
      </c>
      <c r="BQ39" s="20">
        <v>4</v>
      </c>
      <c r="BR39" s="20">
        <v>2</v>
      </c>
      <c r="BS39" s="20">
        <v>3</v>
      </c>
      <c r="BT39" s="20">
        <v>0</v>
      </c>
      <c r="BU39" s="20">
        <v>0</v>
      </c>
      <c r="BV39" s="20">
        <v>26</v>
      </c>
      <c r="BW39" s="20">
        <v>0</v>
      </c>
      <c r="BX39" s="20">
        <v>0</v>
      </c>
      <c r="BY39" s="20">
        <v>0</v>
      </c>
      <c r="BZ39" s="20">
        <v>0</v>
      </c>
    </row>
    <row r="40" spans="2:78" ht="20.100000000000001" customHeight="1" thickBot="1" x14ac:dyDescent="0.25">
      <c r="B40" s="4" t="s">
        <v>247</v>
      </c>
      <c r="C40" s="20">
        <v>104</v>
      </c>
      <c r="D40" s="20">
        <v>0</v>
      </c>
      <c r="E40" s="20">
        <v>18</v>
      </c>
      <c r="F40" s="20">
        <v>334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7</v>
      </c>
      <c r="T40" s="20">
        <v>0</v>
      </c>
      <c r="U40" s="20">
        <v>4</v>
      </c>
      <c r="V40" s="20">
        <v>6</v>
      </c>
      <c r="W40" s="20">
        <v>67</v>
      </c>
      <c r="X40" s="20">
        <v>0</v>
      </c>
      <c r="Y40" s="20">
        <v>11</v>
      </c>
      <c r="Z40" s="20">
        <v>170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2</v>
      </c>
      <c r="AN40" s="20">
        <v>0</v>
      </c>
      <c r="AO40" s="20">
        <v>0</v>
      </c>
      <c r="AP40" s="20">
        <v>6</v>
      </c>
      <c r="AQ40" s="20">
        <v>11</v>
      </c>
      <c r="AR40" s="20">
        <v>0</v>
      </c>
      <c r="AS40" s="20">
        <v>0</v>
      </c>
      <c r="AT40" s="20">
        <v>61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1</v>
      </c>
      <c r="BL40" s="20">
        <v>0</v>
      </c>
      <c r="BM40" s="20">
        <v>0</v>
      </c>
      <c r="BN40" s="20">
        <v>15</v>
      </c>
      <c r="BO40" s="20">
        <v>3</v>
      </c>
      <c r="BP40" s="20">
        <v>0</v>
      </c>
      <c r="BQ40" s="20">
        <v>0</v>
      </c>
      <c r="BR40" s="20">
        <v>5</v>
      </c>
      <c r="BS40" s="20">
        <v>13</v>
      </c>
      <c r="BT40" s="20">
        <v>0</v>
      </c>
      <c r="BU40" s="20">
        <v>3</v>
      </c>
      <c r="BV40" s="20">
        <v>71</v>
      </c>
      <c r="BW40" s="20">
        <v>0</v>
      </c>
      <c r="BX40" s="20">
        <v>0</v>
      </c>
      <c r="BY40" s="20">
        <v>0</v>
      </c>
      <c r="BZ40" s="20">
        <v>0</v>
      </c>
    </row>
    <row r="41" spans="2:78" ht="20.100000000000001" customHeight="1" thickBot="1" x14ac:dyDescent="0.25">
      <c r="B41" s="4" t="s">
        <v>248</v>
      </c>
      <c r="C41" s="20">
        <v>297</v>
      </c>
      <c r="D41" s="20">
        <v>16</v>
      </c>
      <c r="E41" s="20">
        <v>258</v>
      </c>
      <c r="F41" s="20">
        <v>969</v>
      </c>
      <c r="G41" s="20">
        <v>2</v>
      </c>
      <c r="H41" s="20">
        <v>0</v>
      </c>
      <c r="I41" s="20">
        <v>2</v>
      </c>
      <c r="J41" s="20">
        <v>6</v>
      </c>
      <c r="K41" s="20">
        <v>4</v>
      </c>
      <c r="L41" s="20">
        <v>0</v>
      </c>
      <c r="M41" s="20">
        <v>4</v>
      </c>
      <c r="N41" s="20">
        <v>5</v>
      </c>
      <c r="O41" s="20">
        <v>0</v>
      </c>
      <c r="P41" s="20">
        <v>0</v>
      </c>
      <c r="Q41" s="20">
        <v>0</v>
      </c>
      <c r="R41" s="20">
        <v>0</v>
      </c>
      <c r="S41" s="20">
        <v>14</v>
      </c>
      <c r="T41" s="20">
        <v>5</v>
      </c>
      <c r="U41" s="20">
        <v>24</v>
      </c>
      <c r="V41" s="20">
        <v>13</v>
      </c>
      <c r="W41" s="20">
        <v>100</v>
      </c>
      <c r="X41" s="20">
        <v>7</v>
      </c>
      <c r="Y41" s="20">
        <v>74</v>
      </c>
      <c r="Z41" s="20">
        <v>409</v>
      </c>
      <c r="AA41" s="20">
        <v>3</v>
      </c>
      <c r="AB41" s="20">
        <v>0</v>
      </c>
      <c r="AC41" s="20">
        <v>2</v>
      </c>
      <c r="AD41" s="20">
        <v>1</v>
      </c>
      <c r="AE41" s="20">
        <v>1</v>
      </c>
      <c r="AF41" s="20">
        <v>0</v>
      </c>
      <c r="AG41" s="20">
        <v>4</v>
      </c>
      <c r="AH41" s="20">
        <v>19</v>
      </c>
      <c r="AI41" s="20">
        <v>0</v>
      </c>
      <c r="AJ41" s="20">
        <v>0</v>
      </c>
      <c r="AK41" s="20">
        <v>0</v>
      </c>
      <c r="AL41" s="20">
        <v>0</v>
      </c>
      <c r="AM41" s="20">
        <v>4</v>
      </c>
      <c r="AN41" s="20">
        <v>3</v>
      </c>
      <c r="AO41" s="20">
        <v>4</v>
      </c>
      <c r="AP41" s="20">
        <v>15</v>
      </c>
      <c r="AQ41" s="20">
        <v>47</v>
      </c>
      <c r="AR41" s="20">
        <v>0</v>
      </c>
      <c r="AS41" s="20">
        <v>43</v>
      </c>
      <c r="AT41" s="20">
        <v>141</v>
      </c>
      <c r="AU41" s="20">
        <v>7</v>
      </c>
      <c r="AV41" s="20">
        <v>0</v>
      </c>
      <c r="AW41" s="20">
        <v>11</v>
      </c>
      <c r="AX41" s="20">
        <v>27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1</v>
      </c>
      <c r="BF41" s="20">
        <v>4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3</v>
      </c>
      <c r="BN41" s="20">
        <v>4</v>
      </c>
      <c r="BO41" s="20">
        <v>9</v>
      </c>
      <c r="BP41" s="20">
        <v>1</v>
      </c>
      <c r="BQ41" s="20">
        <v>4</v>
      </c>
      <c r="BR41" s="20">
        <v>29</v>
      </c>
      <c r="BS41" s="20">
        <v>106</v>
      </c>
      <c r="BT41" s="20">
        <v>0</v>
      </c>
      <c r="BU41" s="20">
        <v>82</v>
      </c>
      <c r="BV41" s="20">
        <v>296</v>
      </c>
      <c r="BW41" s="20">
        <v>0</v>
      </c>
      <c r="BX41" s="20">
        <v>0</v>
      </c>
      <c r="BY41" s="20">
        <v>0</v>
      </c>
      <c r="BZ41" s="20">
        <v>0</v>
      </c>
    </row>
    <row r="42" spans="2:78" ht="20.100000000000001" customHeight="1" thickBot="1" x14ac:dyDescent="0.25">
      <c r="B42" s="4" t="s">
        <v>249</v>
      </c>
      <c r="C42" s="20">
        <v>39</v>
      </c>
      <c r="D42" s="20">
        <v>2</v>
      </c>
      <c r="E42" s="20">
        <v>47</v>
      </c>
      <c r="F42" s="20">
        <v>198</v>
      </c>
      <c r="G42" s="20">
        <v>0</v>
      </c>
      <c r="H42" s="20">
        <v>0</v>
      </c>
      <c r="I42" s="20">
        <v>0</v>
      </c>
      <c r="J42" s="20">
        <v>0</v>
      </c>
      <c r="K42" s="20">
        <v>2</v>
      </c>
      <c r="L42" s="20">
        <v>0</v>
      </c>
      <c r="M42" s="20">
        <v>2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3</v>
      </c>
      <c r="T42" s="20">
        <v>0</v>
      </c>
      <c r="U42" s="20">
        <v>2</v>
      </c>
      <c r="V42" s="20">
        <v>5</v>
      </c>
      <c r="W42" s="20">
        <v>8</v>
      </c>
      <c r="X42" s="20">
        <v>0</v>
      </c>
      <c r="Y42" s="20">
        <v>12</v>
      </c>
      <c r="Z42" s="20">
        <v>64</v>
      </c>
      <c r="AA42" s="20">
        <v>0</v>
      </c>
      <c r="AB42" s="20">
        <v>0</v>
      </c>
      <c r="AC42" s="20">
        <v>0</v>
      </c>
      <c r="AD42" s="20">
        <v>0</v>
      </c>
      <c r="AE42" s="20">
        <v>1</v>
      </c>
      <c r="AF42" s="20">
        <v>0</v>
      </c>
      <c r="AG42" s="20">
        <v>0</v>
      </c>
      <c r="AH42" s="20">
        <v>1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1</v>
      </c>
      <c r="AO42" s="20">
        <v>2</v>
      </c>
      <c r="AP42" s="20">
        <v>2</v>
      </c>
      <c r="AQ42" s="20">
        <v>6</v>
      </c>
      <c r="AR42" s="20">
        <v>0</v>
      </c>
      <c r="AS42" s="20">
        <v>6</v>
      </c>
      <c r="AT42" s="20">
        <v>34</v>
      </c>
      <c r="AU42" s="20">
        <v>2</v>
      </c>
      <c r="AV42" s="20">
        <v>0</v>
      </c>
      <c r="AW42" s="20">
        <v>1</v>
      </c>
      <c r="AX42" s="20">
        <v>4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1</v>
      </c>
      <c r="BO42" s="20">
        <v>2</v>
      </c>
      <c r="BP42" s="20">
        <v>1</v>
      </c>
      <c r="BQ42" s="20">
        <v>2</v>
      </c>
      <c r="BR42" s="20">
        <v>8</v>
      </c>
      <c r="BS42" s="20">
        <v>15</v>
      </c>
      <c r="BT42" s="20">
        <v>0</v>
      </c>
      <c r="BU42" s="20">
        <v>20</v>
      </c>
      <c r="BV42" s="20">
        <v>79</v>
      </c>
      <c r="BW42" s="20">
        <v>0</v>
      </c>
      <c r="BX42" s="20">
        <v>0</v>
      </c>
      <c r="BY42" s="20">
        <v>0</v>
      </c>
      <c r="BZ42" s="20">
        <v>0</v>
      </c>
    </row>
    <row r="43" spans="2:78" ht="20.100000000000001" customHeight="1" thickBot="1" x14ac:dyDescent="0.25">
      <c r="B43" s="4" t="s">
        <v>250</v>
      </c>
      <c r="C43" s="20">
        <v>36</v>
      </c>
      <c r="D43" s="20">
        <v>1</v>
      </c>
      <c r="E43" s="20">
        <v>17</v>
      </c>
      <c r="F43" s="20">
        <v>113</v>
      </c>
      <c r="G43" s="20">
        <v>0</v>
      </c>
      <c r="H43" s="20">
        <v>0</v>
      </c>
      <c r="I43" s="20">
        <v>0</v>
      </c>
      <c r="J43" s="20">
        <v>1</v>
      </c>
      <c r="K43" s="20">
        <v>0</v>
      </c>
      <c r="L43" s="20">
        <v>0</v>
      </c>
      <c r="M43" s="20">
        <v>0</v>
      </c>
      <c r="N43" s="20">
        <v>2</v>
      </c>
      <c r="O43" s="20">
        <v>0</v>
      </c>
      <c r="P43" s="20">
        <v>0</v>
      </c>
      <c r="Q43" s="20">
        <v>0</v>
      </c>
      <c r="R43" s="20">
        <v>0</v>
      </c>
      <c r="S43" s="20">
        <v>1</v>
      </c>
      <c r="T43" s="20">
        <v>1</v>
      </c>
      <c r="U43" s="20">
        <v>2</v>
      </c>
      <c r="V43" s="20">
        <v>0</v>
      </c>
      <c r="W43" s="20">
        <v>16</v>
      </c>
      <c r="X43" s="20">
        <v>0</v>
      </c>
      <c r="Y43" s="20">
        <v>4</v>
      </c>
      <c r="Z43" s="20">
        <v>47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1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4</v>
      </c>
      <c r="AR43" s="20">
        <v>0</v>
      </c>
      <c r="AS43" s="20">
        <v>3</v>
      </c>
      <c r="AT43" s="20">
        <v>22</v>
      </c>
      <c r="AU43" s="20">
        <v>2</v>
      </c>
      <c r="AV43" s="20">
        <v>0</v>
      </c>
      <c r="AW43" s="20">
        <v>1</v>
      </c>
      <c r="AX43" s="20">
        <v>1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1</v>
      </c>
      <c r="BO43" s="20">
        <v>2</v>
      </c>
      <c r="BP43" s="20">
        <v>0</v>
      </c>
      <c r="BQ43" s="20">
        <v>1</v>
      </c>
      <c r="BR43" s="20">
        <v>2</v>
      </c>
      <c r="BS43" s="20">
        <v>11</v>
      </c>
      <c r="BT43" s="20">
        <v>0</v>
      </c>
      <c r="BU43" s="20">
        <v>6</v>
      </c>
      <c r="BV43" s="20">
        <v>36</v>
      </c>
      <c r="BW43" s="20">
        <v>0</v>
      </c>
      <c r="BX43" s="20">
        <v>0</v>
      </c>
      <c r="BY43" s="20">
        <v>0</v>
      </c>
      <c r="BZ43" s="20">
        <v>0</v>
      </c>
    </row>
    <row r="44" spans="2:78" ht="20.100000000000001" customHeight="1" thickBot="1" x14ac:dyDescent="0.25">
      <c r="B44" s="4" t="s">
        <v>251</v>
      </c>
      <c r="C44" s="20">
        <v>64</v>
      </c>
      <c r="D44" s="20">
        <v>1</v>
      </c>
      <c r="E44" s="20">
        <v>53</v>
      </c>
      <c r="F44" s="20">
        <v>280</v>
      </c>
      <c r="G44" s="20">
        <v>1</v>
      </c>
      <c r="H44" s="20">
        <v>0</v>
      </c>
      <c r="I44" s="20">
        <v>1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4</v>
      </c>
      <c r="T44" s="20">
        <v>1</v>
      </c>
      <c r="U44" s="20">
        <v>3</v>
      </c>
      <c r="V44" s="20">
        <v>4</v>
      </c>
      <c r="W44" s="20">
        <v>17</v>
      </c>
      <c r="X44" s="20">
        <v>0</v>
      </c>
      <c r="Y44" s="20">
        <v>13</v>
      </c>
      <c r="Z44" s="20">
        <v>97</v>
      </c>
      <c r="AA44" s="20">
        <v>0</v>
      </c>
      <c r="AB44" s="20">
        <v>0</v>
      </c>
      <c r="AC44" s="20">
        <v>0</v>
      </c>
      <c r="AD44" s="20">
        <v>0</v>
      </c>
      <c r="AE44" s="20">
        <v>3</v>
      </c>
      <c r="AF44" s="20">
        <v>0</v>
      </c>
      <c r="AG44" s="20">
        <v>2</v>
      </c>
      <c r="AH44" s="20">
        <v>9</v>
      </c>
      <c r="AI44" s="20">
        <v>0</v>
      </c>
      <c r="AJ44" s="20">
        <v>0</v>
      </c>
      <c r="AK44" s="20">
        <v>0</v>
      </c>
      <c r="AL44" s="20">
        <v>0</v>
      </c>
      <c r="AM44" s="20">
        <v>2</v>
      </c>
      <c r="AN44" s="20">
        <v>0</v>
      </c>
      <c r="AO44" s="20">
        <v>0</v>
      </c>
      <c r="AP44" s="20">
        <v>2</v>
      </c>
      <c r="AQ44" s="20">
        <v>17</v>
      </c>
      <c r="AR44" s="20">
        <v>0</v>
      </c>
      <c r="AS44" s="20">
        <v>12</v>
      </c>
      <c r="AT44" s="20">
        <v>60</v>
      </c>
      <c r="AU44" s="20">
        <v>0</v>
      </c>
      <c r="AV44" s="20">
        <v>0</v>
      </c>
      <c r="AW44" s="20">
        <v>0</v>
      </c>
      <c r="AX44" s="20">
        <v>2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2</v>
      </c>
      <c r="BN44" s="20">
        <v>4</v>
      </c>
      <c r="BO44" s="20">
        <v>0</v>
      </c>
      <c r="BP44" s="20">
        <v>0</v>
      </c>
      <c r="BQ44" s="20">
        <v>0</v>
      </c>
      <c r="BR44" s="20">
        <v>4</v>
      </c>
      <c r="BS44" s="20">
        <v>20</v>
      </c>
      <c r="BT44" s="20">
        <v>0</v>
      </c>
      <c r="BU44" s="20">
        <v>20</v>
      </c>
      <c r="BV44" s="20">
        <v>97</v>
      </c>
      <c r="BW44" s="20">
        <v>0</v>
      </c>
      <c r="BX44" s="20">
        <v>0</v>
      </c>
      <c r="BY44" s="20">
        <v>0</v>
      </c>
      <c r="BZ44" s="20">
        <v>0</v>
      </c>
    </row>
    <row r="45" spans="2:78" ht="20.100000000000001" customHeight="1" thickBot="1" x14ac:dyDescent="0.25">
      <c r="B45" s="4" t="s">
        <v>252</v>
      </c>
      <c r="C45" s="20">
        <v>156</v>
      </c>
      <c r="D45" s="20">
        <v>5</v>
      </c>
      <c r="E45" s="20">
        <v>109</v>
      </c>
      <c r="F45" s="20">
        <v>555</v>
      </c>
      <c r="G45" s="20">
        <v>0</v>
      </c>
      <c r="H45" s="20">
        <v>0</v>
      </c>
      <c r="I45" s="20">
        <v>1</v>
      </c>
      <c r="J45" s="20">
        <v>10</v>
      </c>
      <c r="K45" s="20">
        <v>3</v>
      </c>
      <c r="L45" s="20">
        <v>0</v>
      </c>
      <c r="M45" s="20">
        <v>5</v>
      </c>
      <c r="N45" s="20">
        <v>1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2</v>
      </c>
      <c r="U45" s="20">
        <v>4</v>
      </c>
      <c r="V45" s="20">
        <v>9</v>
      </c>
      <c r="W45" s="20">
        <v>63</v>
      </c>
      <c r="X45" s="20">
        <v>0</v>
      </c>
      <c r="Y45" s="20">
        <v>35</v>
      </c>
      <c r="Z45" s="20">
        <v>194</v>
      </c>
      <c r="AA45" s="20">
        <v>0</v>
      </c>
      <c r="AB45" s="20">
        <v>0</v>
      </c>
      <c r="AC45" s="20">
        <v>0</v>
      </c>
      <c r="AD45" s="20">
        <v>0</v>
      </c>
      <c r="AE45" s="20">
        <v>2</v>
      </c>
      <c r="AF45" s="20">
        <v>0</v>
      </c>
      <c r="AG45" s="20">
        <v>1</v>
      </c>
      <c r="AH45" s="20">
        <v>13</v>
      </c>
      <c r="AI45" s="20">
        <v>0</v>
      </c>
      <c r="AJ45" s="20">
        <v>0</v>
      </c>
      <c r="AK45" s="20">
        <v>0</v>
      </c>
      <c r="AL45" s="20">
        <v>0</v>
      </c>
      <c r="AM45" s="20">
        <v>1</v>
      </c>
      <c r="AN45" s="20">
        <v>1</v>
      </c>
      <c r="AO45" s="20">
        <v>0</v>
      </c>
      <c r="AP45" s="20">
        <v>7</v>
      </c>
      <c r="AQ45" s="20">
        <v>23</v>
      </c>
      <c r="AR45" s="20">
        <v>0</v>
      </c>
      <c r="AS45" s="20">
        <v>20</v>
      </c>
      <c r="AT45" s="20">
        <v>81</v>
      </c>
      <c r="AU45" s="20">
        <v>0</v>
      </c>
      <c r="AV45" s="20">
        <v>0</v>
      </c>
      <c r="AW45" s="20">
        <v>0</v>
      </c>
      <c r="AX45" s="20">
        <v>4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6</v>
      </c>
      <c r="BL45" s="20">
        <v>0</v>
      </c>
      <c r="BM45" s="20">
        <v>7</v>
      </c>
      <c r="BN45" s="20">
        <v>29</v>
      </c>
      <c r="BO45" s="20">
        <v>4</v>
      </c>
      <c r="BP45" s="20">
        <v>2</v>
      </c>
      <c r="BQ45" s="20">
        <v>3</v>
      </c>
      <c r="BR45" s="20">
        <v>12</v>
      </c>
      <c r="BS45" s="20">
        <v>54</v>
      </c>
      <c r="BT45" s="20">
        <v>0</v>
      </c>
      <c r="BU45" s="20">
        <v>33</v>
      </c>
      <c r="BV45" s="20">
        <v>195</v>
      </c>
      <c r="BW45" s="20">
        <v>0</v>
      </c>
      <c r="BX45" s="20">
        <v>0</v>
      </c>
      <c r="BY45" s="20">
        <v>0</v>
      </c>
      <c r="BZ45" s="20">
        <v>0</v>
      </c>
    </row>
    <row r="46" spans="2:78" ht="20.100000000000001" customHeight="1" thickBot="1" x14ac:dyDescent="0.25">
      <c r="B46" s="4" t="s">
        <v>253</v>
      </c>
      <c r="C46" s="20">
        <v>75</v>
      </c>
      <c r="D46" s="20">
        <v>0</v>
      </c>
      <c r="E46" s="20">
        <v>84</v>
      </c>
      <c r="F46" s="20">
        <v>172</v>
      </c>
      <c r="G46" s="20">
        <v>0</v>
      </c>
      <c r="H46" s="20">
        <v>0</v>
      </c>
      <c r="I46" s="20">
        <v>0</v>
      </c>
      <c r="J46" s="20">
        <v>2</v>
      </c>
      <c r="K46" s="20">
        <v>0</v>
      </c>
      <c r="L46" s="20">
        <v>0</v>
      </c>
      <c r="M46" s="20">
        <v>0</v>
      </c>
      <c r="N46" s="20">
        <v>2</v>
      </c>
      <c r="O46" s="20">
        <v>0</v>
      </c>
      <c r="P46" s="20">
        <v>0</v>
      </c>
      <c r="Q46" s="20">
        <v>0</v>
      </c>
      <c r="R46" s="20">
        <v>1</v>
      </c>
      <c r="S46" s="20">
        <v>4</v>
      </c>
      <c r="T46" s="20">
        <v>0</v>
      </c>
      <c r="U46" s="20">
        <v>5</v>
      </c>
      <c r="V46" s="20">
        <v>3</v>
      </c>
      <c r="W46" s="20">
        <v>21</v>
      </c>
      <c r="X46" s="20">
        <v>0</v>
      </c>
      <c r="Y46" s="20">
        <v>27</v>
      </c>
      <c r="Z46" s="20">
        <v>62</v>
      </c>
      <c r="AA46" s="20">
        <v>0</v>
      </c>
      <c r="AB46" s="20">
        <v>0</v>
      </c>
      <c r="AC46" s="20">
        <v>0</v>
      </c>
      <c r="AD46" s="20">
        <v>0</v>
      </c>
      <c r="AE46" s="20">
        <v>3</v>
      </c>
      <c r="AF46" s="20">
        <v>0</v>
      </c>
      <c r="AG46" s="20">
        <v>2</v>
      </c>
      <c r="AH46" s="20">
        <v>12</v>
      </c>
      <c r="AI46" s="20">
        <v>0</v>
      </c>
      <c r="AJ46" s="20">
        <v>0</v>
      </c>
      <c r="AK46" s="20">
        <v>18</v>
      </c>
      <c r="AL46" s="20">
        <v>0</v>
      </c>
      <c r="AM46" s="20">
        <v>20</v>
      </c>
      <c r="AN46" s="20">
        <v>0</v>
      </c>
      <c r="AO46" s="20">
        <v>12</v>
      </c>
      <c r="AP46" s="20">
        <v>25</v>
      </c>
      <c r="AQ46" s="20">
        <v>12</v>
      </c>
      <c r="AR46" s="20">
        <v>0</v>
      </c>
      <c r="AS46" s="20">
        <v>6</v>
      </c>
      <c r="AT46" s="20">
        <v>17</v>
      </c>
      <c r="AU46" s="20">
        <v>1</v>
      </c>
      <c r="AV46" s="20">
        <v>0</v>
      </c>
      <c r="AW46" s="20">
        <v>1</v>
      </c>
      <c r="AX46" s="20">
        <v>3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2</v>
      </c>
      <c r="BL46" s="20">
        <v>0</v>
      </c>
      <c r="BM46" s="20">
        <v>1</v>
      </c>
      <c r="BN46" s="20">
        <v>8</v>
      </c>
      <c r="BO46" s="20">
        <v>0</v>
      </c>
      <c r="BP46" s="20">
        <v>0</v>
      </c>
      <c r="BQ46" s="20">
        <v>1</v>
      </c>
      <c r="BR46" s="20">
        <v>4</v>
      </c>
      <c r="BS46" s="20">
        <v>12</v>
      </c>
      <c r="BT46" s="20">
        <v>0</v>
      </c>
      <c r="BU46" s="20">
        <v>11</v>
      </c>
      <c r="BV46" s="20">
        <v>33</v>
      </c>
      <c r="BW46" s="20">
        <v>0</v>
      </c>
      <c r="BX46" s="20">
        <v>0</v>
      </c>
      <c r="BY46" s="20">
        <v>0</v>
      </c>
      <c r="BZ46" s="20">
        <v>0</v>
      </c>
    </row>
    <row r="47" spans="2:78" ht="20.100000000000001" customHeight="1" thickBot="1" x14ac:dyDescent="0.25">
      <c r="B47" s="4" t="s">
        <v>254</v>
      </c>
      <c r="C47" s="20">
        <v>239</v>
      </c>
      <c r="D47" s="20">
        <v>4</v>
      </c>
      <c r="E47" s="20">
        <v>164</v>
      </c>
      <c r="F47" s="20">
        <v>640</v>
      </c>
      <c r="G47" s="20">
        <v>2</v>
      </c>
      <c r="H47" s="20">
        <v>0</v>
      </c>
      <c r="I47" s="20">
        <v>1</v>
      </c>
      <c r="J47" s="20">
        <v>10</v>
      </c>
      <c r="K47" s="20">
        <v>0</v>
      </c>
      <c r="L47" s="20">
        <v>0</v>
      </c>
      <c r="M47" s="20">
        <v>0</v>
      </c>
      <c r="N47" s="20">
        <v>4</v>
      </c>
      <c r="O47" s="20">
        <v>0</v>
      </c>
      <c r="P47" s="20">
        <v>0</v>
      </c>
      <c r="Q47" s="20">
        <v>0</v>
      </c>
      <c r="R47" s="20">
        <v>0</v>
      </c>
      <c r="S47" s="20">
        <v>8</v>
      </c>
      <c r="T47" s="20">
        <v>1</v>
      </c>
      <c r="U47" s="20">
        <v>6</v>
      </c>
      <c r="V47" s="20">
        <v>5</v>
      </c>
      <c r="W47" s="20">
        <v>86</v>
      </c>
      <c r="X47" s="20">
        <v>0</v>
      </c>
      <c r="Y47" s="20">
        <v>46</v>
      </c>
      <c r="Z47" s="20">
        <v>230</v>
      </c>
      <c r="AA47" s="20">
        <v>0</v>
      </c>
      <c r="AB47" s="20">
        <v>0</v>
      </c>
      <c r="AC47" s="20">
        <v>0</v>
      </c>
      <c r="AD47" s="20">
        <v>0</v>
      </c>
      <c r="AE47" s="20">
        <v>6</v>
      </c>
      <c r="AF47" s="20">
        <v>0</v>
      </c>
      <c r="AG47" s="20">
        <v>1</v>
      </c>
      <c r="AH47" s="20">
        <v>14</v>
      </c>
      <c r="AI47" s="20">
        <v>0</v>
      </c>
      <c r="AJ47" s="20">
        <v>0</v>
      </c>
      <c r="AK47" s="20">
        <v>0</v>
      </c>
      <c r="AL47" s="20">
        <v>0</v>
      </c>
      <c r="AM47" s="20">
        <v>1</v>
      </c>
      <c r="AN47" s="20">
        <v>0</v>
      </c>
      <c r="AO47" s="20">
        <v>2</v>
      </c>
      <c r="AP47" s="20">
        <v>2</v>
      </c>
      <c r="AQ47" s="20">
        <v>48</v>
      </c>
      <c r="AR47" s="20">
        <v>2</v>
      </c>
      <c r="AS47" s="20">
        <v>39</v>
      </c>
      <c r="AT47" s="20">
        <v>128</v>
      </c>
      <c r="AU47" s="20">
        <v>4</v>
      </c>
      <c r="AV47" s="20">
        <v>0</v>
      </c>
      <c r="AW47" s="20">
        <v>11</v>
      </c>
      <c r="AX47" s="20">
        <v>6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1</v>
      </c>
      <c r="BG47" s="20">
        <v>0</v>
      </c>
      <c r="BH47" s="20">
        <v>0</v>
      </c>
      <c r="BI47" s="20">
        <v>0</v>
      </c>
      <c r="BJ47" s="20">
        <v>0</v>
      </c>
      <c r="BK47" s="20">
        <v>7</v>
      </c>
      <c r="BL47" s="20">
        <v>0</v>
      </c>
      <c r="BM47" s="20">
        <v>4</v>
      </c>
      <c r="BN47" s="20">
        <v>31</v>
      </c>
      <c r="BO47" s="20">
        <v>2</v>
      </c>
      <c r="BP47" s="20">
        <v>1</v>
      </c>
      <c r="BQ47" s="20">
        <v>2</v>
      </c>
      <c r="BR47" s="20">
        <v>13</v>
      </c>
      <c r="BS47" s="20">
        <v>75</v>
      </c>
      <c r="BT47" s="20">
        <v>0</v>
      </c>
      <c r="BU47" s="20">
        <v>52</v>
      </c>
      <c r="BV47" s="20">
        <v>197</v>
      </c>
      <c r="BW47" s="20">
        <v>0</v>
      </c>
      <c r="BX47" s="20">
        <v>0</v>
      </c>
      <c r="BY47" s="20">
        <v>0</v>
      </c>
      <c r="BZ47" s="20">
        <v>0</v>
      </c>
    </row>
    <row r="48" spans="2:78" ht="20.100000000000001" customHeight="1" thickBot="1" x14ac:dyDescent="0.25">
      <c r="B48" s="4" t="s">
        <v>255</v>
      </c>
      <c r="C48" s="20">
        <v>29</v>
      </c>
      <c r="D48" s="20">
        <v>5</v>
      </c>
      <c r="E48" s="20">
        <v>24</v>
      </c>
      <c r="F48" s="20">
        <v>113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3</v>
      </c>
      <c r="U48" s="20">
        <v>1</v>
      </c>
      <c r="V48" s="20">
        <v>2</v>
      </c>
      <c r="W48" s="20">
        <v>9</v>
      </c>
      <c r="X48" s="20">
        <v>0</v>
      </c>
      <c r="Y48" s="20">
        <v>9</v>
      </c>
      <c r="Z48" s="20">
        <v>53</v>
      </c>
      <c r="AA48" s="20">
        <v>0</v>
      </c>
      <c r="AB48" s="20">
        <v>0</v>
      </c>
      <c r="AC48" s="20">
        <v>1</v>
      </c>
      <c r="AD48" s="20">
        <v>0</v>
      </c>
      <c r="AE48" s="20">
        <v>1</v>
      </c>
      <c r="AF48" s="20">
        <v>0</v>
      </c>
      <c r="AG48" s="20">
        <v>1</v>
      </c>
      <c r="AH48" s="20">
        <v>2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</v>
      </c>
      <c r="AQ48" s="20">
        <v>5</v>
      </c>
      <c r="AR48" s="20">
        <v>0</v>
      </c>
      <c r="AS48" s="20">
        <v>3</v>
      </c>
      <c r="AT48" s="20">
        <v>8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1</v>
      </c>
      <c r="BL48" s="20">
        <v>0</v>
      </c>
      <c r="BM48" s="20">
        <v>0</v>
      </c>
      <c r="BN48" s="20">
        <v>5</v>
      </c>
      <c r="BO48" s="20">
        <v>2</v>
      </c>
      <c r="BP48" s="20">
        <v>2</v>
      </c>
      <c r="BQ48" s="20">
        <v>1</v>
      </c>
      <c r="BR48" s="20">
        <v>4</v>
      </c>
      <c r="BS48" s="20">
        <v>11</v>
      </c>
      <c r="BT48" s="20">
        <v>0</v>
      </c>
      <c r="BU48" s="20">
        <v>8</v>
      </c>
      <c r="BV48" s="20">
        <v>38</v>
      </c>
      <c r="BW48" s="20">
        <v>0</v>
      </c>
      <c r="BX48" s="20">
        <v>0</v>
      </c>
      <c r="BY48" s="20">
        <v>0</v>
      </c>
      <c r="BZ48" s="20">
        <v>0</v>
      </c>
    </row>
    <row r="49" spans="2:78" ht="20.100000000000001" customHeight="1" thickBot="1" x14ac:dyDescent="0.25">
      <c r="B49" s="4" t="s">
        <v>256</v>
      </c>
      <c r="C49" s="20">
        <v>34</v>
      </c>
      <c r="D49" s="20">
        <v>2</v>
      </c>
      <c r="E49" s="20">
        <v>28</v>
      </c>
      <c r="F49" s="20">
        <v>138</v>
      </c>
      <c r="G49" s="20">
        <v>0</v>
      </c>
      <c r="H49" s="20">
        <v>0</v>
      </c>
      <c r="I49" s="20">
        <v>0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4</v>
      </c>
      <c r="T49" s="20">
        <v>1</v>
      </c>
      <c r="U49" s="20">
        <v>4</v>
      </c>
      <c r="V49" s="20">
        <v>5</v>
      </c>
      <c r="W49" s="20">
        <v>7</v>
      </c>
      <c r="X49" s="20">
        <v>0</v>
      </c>
      <c r="Y49" s="20">
        <v>11</v>
      </c>
      <c r="Z49" s="20">
        <v>69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1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1</v>
      </c>
      <c r="AP49" s="20">
        <v>1</v>
      </c>
      <c r="AQ49" s="20">
        <v>8</v>
      </c>
      <c r="AR49" s="20">
        <v>0</v>
      </c>
      <c r="AS49" s="20">
        <v>5</v>
      </c>
      <c r="AT49" s="20">
        <v>7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1</v>
      </c>
      <c r="BL49" s="20">
        <v>0</v>
      </c>
      <c r="BM49" s="20">
        <v>0</v>
      </c>
      <c r="BN49" s="20">
        <v>1</v>
      </c>
      <c r="BO49" s="20">
        <v>5</v>
      </c>
      <c r="BP49" s="20">
        <v>1</v>
      </c>
      <c r="BQ49" s="20">
        <v>4</v>
      </c>
      <c r="BR49" s="20">
        <v>4</v>
      </c>
      <c r="BS49" s="20">
        <v>9</v>
      </c>
      <c r="BT49" s="20">
        <v>0</v>
      </c>
      <c r="BU49" s="20">
        <v>3</v>
      </c>
      <c r="BV49" s="20">
        <v>49</v>
      </c>
      <c r="BW49" s="20">
        <v>0</v>
      </c>
      <c r="BX49" s="20">
        <v>0</v>
      </c>
      <c r="BY49" s="20">
        <v>0</v>
      </c>
      <c r="BZ49" s="20">
        <v>0</v>
      </c>
    </row>
    <row r="50" spans="2:78" ht="20.100000000000001" customHeight="1" thickBot="1" x14ac:dyDescent="0.25">
      <c r="B50" s="4" t="s">
        <v>257</v>
      </c>
      <c r="C50" s="20">
        <v>58</v>
      </c>
      <c r="D50" s="20">
        <v>1</v>
      </c>
      <c r="E50" s="20">
        <v>41</v>
      </c>
      <c r="F50" s="20">
        <v>266</v>
      </c>
      <c r="G50" s="20">
        <v>0</v>
      </c>
      <c r="H50" s="20">
        <v>0</v>
      </c>
      <c r="I50" s="20">
        <v>1</v>
      </c>
      <c r="J50" s="20">
        <v>2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2</v>
      </c>
      <c r="T50" s="20">
        <v>0</v>
      </c>
      <c r="U50" s="20">
        <v>2</v>
      </c>
      <c r="V50" s="20">
        <v>2</v>
      </c>
      <c r="W50" s="20">
        <v>20</v>
      </c>
      <c r="X50" s="20">
        <v>0</v>
      </c>
      <c r="Y50" s="20">
        <v>10</v>
      </c>
      <c r="Z50" s="20">
        <v>99</v>
      </c>
      <c r="AA50" s="20">
        <v>0</v>
      </c>
      <c r="AB50" s="20">
        <v>0</v>
      </c>
      <c r="AC50" s="20">
        <v>0</v>
      </c>
      <c r="AD50" s="20">
        <v>0</v>
      </c>
      <c r="AE50" s="20">
        <v>3</v>
      </c>
      <c r="AF50" s="20">
        <v>0</v>
      </c>
      <c r="AG50" s="20">
        <v>0</v>
      </c>
      <c r="AH50" s="20">
        <v>6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1</v>
      </c>
      <c r="AO50" s="20">
        <v>2</v>
      </c>
      <c r="AP50" s="20">
        <v>1</v>
      </c>
      <c r="AQ50" s="20">
        <v>13</v>
      </c>
      <c r="AR50" s="20">
        <v>0</v>
      </c>
      <c r="AS50" s="20">
        <v>14</v>
      </c>
      <c r="AT50" s="20">
        <v>43</v>
      </c>
      <c r="AU50" s="20">
        <v>0</v>
      </c>
      <c r="AV50" s="20">
        <v>0</v>
      </c>
      <c r="AW50" s="20">
        <v>1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2</v>
      </c>
      <c r="BL50" s="20">
        <v>0</v>
      </c>
      <c r="BM50" s="20">
        <v>4</v>
      </c>
      <c r="BN50" s="20">
        <v>24</v>
      </c>
      <c r="BO50" s="20">
        <v>4</v>
      </c>
      <c r="BP50" s="20">
        <v>0</v>
      </c>
      <c r="BQ50" s="20">
        <v>2</v>
      </c>
      <c r="BR50" s="20">
        <v>10</v>
      </c>
      <c r="BS50" s="20">
        <v>14</v>
      </c>
      <c r="BT50" s="20">
        <v>0</v>
      </c>
      <c r="BU50" s="20">
        <v>5</v>
      </c>
      <c r="BV50" s="20">
        <v>79</v>
      </c>
      <c r="BW50" s="20">
        <v>0</v>
      </c>
      <c r="BX50" s="20">
        <v>0</v>
      </c>
      <c r="BY50" s="20">
        <v>0</v>
      </c>
      <c r="BZ50" s="20">
        <v>0</v>
      </c>
    </row>
    <row r="51" spans="2:78" ht="20.100000000000001" customHeight="1" thickBot="1" x14ac:dyDescent="0.25">
      <c r="B51" s="4" t="s">
        <v>258</v>
      </c>
      <c r="C51" s="20">
        <v>19</v>
      </c>
      <c r="D51" s="20">
        <v>2</v>
      </c>
      <c r="E51" s="20">
        <v>26</v>
      </c>
      <c r="F51" s="20">
        <v>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1</v>
      </c>
      <c r="U51" s="20">
        <v>2</v>
      </c>
      <c r="V51" s="20">
        <v>0</v>
      </c>
      <c r="W51" s="20">
        <v>8</v>
      </c>
      <c r="X51" s="20">
        <v>0</v>
      </c>
      <c r="Y51" s="20">
        <v>8</v>
      </c>
      <c r="Z51" s="20">
        <v>26</v>
      </c>
      <c r="AA51" s="20">
        <v>0</v>
      </c>
      <c r="AB51" s="20">
        <v>0</v>
      </c>
      <c r="AC51" s="20">
        <v>0</v>
      </c>
      <c r="AD51" s="20">
        <v>1</v>
      </c>
      <c r="AE51" s="20">
        <v>0</v>
      </c>
      <c r="AF51" s="20">
        <v>0</v>
      </c>
      <c r="AG51" s="20">
        <v>0</v>
      </c>
      <c r="AH51" s="20">
        <v>1</v>
      </c>
      <c r="AI51" s="20">
        <v>0</v>
      </c>
      <c r="AJ51" s="20">
        <v>0</v>
      </c>
      <c r="AK51" s="20">
        <v>0</v>
      </c>
      <c r="AL51" s="20">
        <v>0</v>
      </c>
      <c r="AM51" s="20">
        <v>2</v>
      </c>
      <c r="AN51" s="20">
        <v>0</v>
      </c>
      <c r="AO51" s="20">
        <v>1</v>
      </c>
      <c r="AP51" s="20">
        <v>2</v>
      </c>
      <c r="AQ51" s="20">
        <v>3</v>
      </c>
      <c r="AR51" s="20">
        <v>0</v>
      </c>
      <c r="AS51" s="20">
        <v>3</v>
      </c>
      <c r="AT51" s="20">
        <v>10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1</v>
      </c>
      <c r="BL51" s="20">
        <v>0</v>
      </c>
      <c r="BM51" s="20">
        <v>0</v>
      </c>
      <c r="BN51" s="20">
        <v>10</v>
      </c>
      <c r="BO51" s="20">
        <v>0</v>
      </c>
      <c r="BP51" s="20">
        <v>1</v>
      </c>
      <c r="BQ51" s="20">
        <v>1</v>
      </c>
      <c r="BR51" s="20">
        <v>1</v>
      </c>
      <c r="BS51" s="20">
        <v>5</v>
      </c>
      <c r="BT51" s="20">
        <v>0</v>
      </c>
      <c r="BU51" s="20">
        <v>11</v>
      </c>
      <c r="BV51" s="20">
        <v>20</v>
      </c>
      <c r="BW51" s="20">
        <v>0</v>
      </c>
      <c r="BX51" s="20">
        <v>0</v>
      </c>
      <c r="BY51" s="20">
        <v>0</v>
      </c>
      <c r="BZ51" s="20">
        <v>0</v>
      </c>
    </row>
    <row r="52" spans="2:78" ht="20.100000000000001" customHeight="1" thickBot="1" x14ac:dyDescent="0.25">
      <c r="B52" s="4" t="s">
        <v>259</v>
      </c>
      <c r="C52" s="20">
        <v>12</v>
      </c>
      <c r="D52" s="20">
        <v>3</v>
      </c>
      <c r="E52" s="20">
        <v>14</v>
      </c>
      <c r="F52" s="20">
        <v>62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  <c r="U52" s="20">
        <v>1</v>
      </c>
      <c r="V52" s="20">
        <v>1</v>
      </c>
      <c r="W52" s="20">
        <v>6</v>
      </c>
      <c r="X52" s="20">
        <v>0</v>
      </c>
      <c r="Y52" s="20">
        <v>2</v>
      </c>
      <c r="Z52" s="20">
        <v>26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1</v>
      </c>
      <c r="AP52" s="20">
        <v>0</v>
      </c>
      <c r="AQ52" s="20">
        <v>0</v>
      </c>
      <c r="AR52" s="20">
        <v>0</v>
      </c>
      <c r="AS52" s="20">
        <v>3</v>
      </c>
      <c r="AT52" s="20">
        <v>9</v>
      </c>
      <c r="AU52" s="20">
        <v>0</v>
      </c>
      <c r="AV52" s="20">
        <v>0</v>
      </c>
      <c r="AW52" s="20">
        <v>0</v>
      </c>
      <c r="AX52" s="20">
        <v>3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1</v>
      </c>
      <c r="BL52" s="20">
        <v>0</v>
      </c>
      <c r="BM52" s="20">
        <v>0</v>
      </c>
      <c r="BN52" s="20">
        <v>4</v>
      </c>
      <c r="BO52" s="20">
        <v>1</v>
      </c>
      <c r="BP52" s="20">
        <v>0</v>
      </c>
      <c r="BQ52" s="20">
        <v>3</v>
      </c>
      <c r="BR52" s="20">
        <v>1</v>
      </c>
      <c r="BS52" s="20">
        <v>3</v>
      </c>
      <c r="BT52" s="20">
        <v>3</v>
      </c>
      <c r="BU52" s="20">
        <v>4</v>
      </c>
      <c r="BV52" s="20">
        <v>18</v>
      </c>
      <c r="BW52" s="20">
        <v>0</v>
      </c>
      <c r="BX52" s="20">
        <v>0</v>
      </c>
      <c r="BY52" s="20">
        <v>0</v>
      </c>
      <c r="BZ52" s="20">
        <v>0</v>
      </c>
    </row>
    <row r="53" spans="2:78" ht="20.100000000000001" customHeight="1" thickBot="1" x14ac:dyDescent="0.25">
      <c r="B53" s="4" t="s">
        <v>260</v>
      </c>
      <c r="C53" s="20">
        <v>63</v>
      </c>
      <c r="D53" s="20">
        <v>0</v>
      </c>
      <c r="E53" s="20">
        <v>37</v>
      </c>
      <c r="F53" s="20">
        <v>230</v>
      </c>
      <c r="G53" s="20">
        <v>3</v>
      </c>
      <c r="H53" s="20">
        <v>0</v>
      </c>
      <c r="I53" s="20">
        <v>0</v>
      </c>
      <c r="J53" s="20">
        <v>7</v>
      </c>
      <c r="K53" s="20">
        <v>0</v>
      </c>
      <c r="L53" s="20">
        <v>0</v>
      </c>
      <c r="M53" s="20">
        <v>0</v>
      </c>
      <c r="N53" s="20">
        <v>1</v>
      </c>
      <c r="O53" s="20">
        <v>0</v>
      </c>
      <c r="P53" s="20">
        <v>0</v>
      </c>
      <c r="Q53" s="20">
        <v>0</v>
      </c>
      <c r="R53" s="20">
        <v>0</v>
      </c>
      <c r="S53" s="20">
        <v>5</v>
      </c>
      <c r="T53" s="20">
        <v>0</v>
      </c>
      <c r="U53" s="20">
        <v>3</v>
      </c>
      <c r="V53" s="20">
        <v>5</v>
      </c>
      <c r="W53" s="20">
        <v>22</v>
      </c>
      <c r="X53" s="20">
        <v>0</v>
      </c>
      <c r="Y53" s="20">
        <v>18</v>
      </c>
      <c r="Z53" s="20">
        <v>90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1</v>
      </c>
      <c r="AH53" s="20">
        <v>3</v>
      </c>
      <c r="AI53" s="20">
        <v>0</v>
      </c>
      <c r="AJ53" s="20">
        <v>0</v>
      </c>
      <c r="AK53" s="20">
        <v>0</v>
      </c>
      <c r="AL53" s="20">
        <v>0</v>
      </c>
      <c r="AM53" s="20">
        <v>1</v>
      </c>
      <c r="AN53" s="20">
        <v>0</v>
      </c>
      <c r="AO53" s="20">
        <v>2</v>
      </c>
      <c r="AP53" s="20">
        <v>1</v>
      </c>
      <c r="AQ53" s="20">
        <v>8</v>
      </c>
      <c r="AR53" s="20">
        <v>0</v>
      </c>
      <c r="AS53" s="20">
        <v>4</v>
      </c>
      <c r="AT53" s="20">
        <v>36</v>
      </c>
      <c r="AU53" s="20">
        <v>1</v>
      </c>
      <c r="AV53" s="20">
        <v>0</v>
      </c>
      <c r="AW53" s="20">
        <v>0</v>
      </c>
      <c r="AX53" s="20">
        <v>6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2</v>
      </c>
      <c r="BL53" s="20">
        <v>0</v>
      </c>
      <c r="BM53" s="20">
        <v>2</v>
      </c>
      <c r="BN53" s="20">
        <v>10</v>
      </c>
      <c r="BO53" s="20">
        <v>1</v>
      </c>
      <c r="BP53" s="20">
        <v>0</v>
      </c>
      <c r="BQ53" s="20">
        <v>0</v>
      </c>
      <c r="BR53" s="20">
        <v>8</v>
      </c>
      <c r="BS53" s="20">
        <v>20</v>
      </c>
      <c r="BT53" s="20">
        <v>0</v>
      </c>
      <c r="BU53" s="20">
        <v>7</v>
      </c>
      <c r="BV53" s="20">
        <v>63</v>
      </c>
      <c r="BW53" s="20">
        <v>0</v>
      </c>
      <c r="BX53" s="20">
        <v>0</v>
      </c>
      <c r="BY53" s="20">
        <v>0</v>
      </c>
      <c r="BZ53" s="20">
        <v>0</v>
      </c>
    </row>
    <row r="54" spans="2:78" ht="20.100000000000001" customHeight="1" thickBot="1" x14ac:dyDescent="0.25">
      <c r="B54" s="4" t="s">
        <v>261</v>
      </c>
      <c r="C54" s="20">
        <v>440</v>
      </c>
      <c r="D54" s="20">
        <v>3</v>
      </c>
      <c r="E54" s="20">
        <v>456</v>
      </c>
      <c r="F54" s="20">
        <v>1234</v>
      </c>
      <c r="G54" s="20">
        <v>2</v>
      </c>
      <c r="H54" s="20">
        <v>1</v>
      </c>
      <c r="I54" s="20">
        <v>0</v>
      </c>
      <c r="J54" s="20">
        <v>10</v>
      </c>
      <c r="K54" s="20">
        <v>19</v>
      </c>
      <c r="L54" s="20">
        <v>0</v>
      </c>
      <c r="M54" s="20">
        <v>26</v>
      </c>
      <c r="N54" s="20">
        <v>27</v>
      </c>
      <c r="O54" s="20">
        <v>0</v>
      </c>
      <c r="P54" s="20">
        <v>0</v>
      </c>
      <c r="Q54" s="20">
        <v>0</v>
      </c>
      <c r="R54" s="20">
        <v>1</v>
      </c>
      <c r="S54" s="20">
        <v>11</v>
      </c>
      <c r="T54" s="20">
        <v>2</v>
      </c>
      <c r="U54" s="20">
        <v>11</v>
      </c>
      <c r="V54" s="20">
        <v>6</v>
      </c>
      <c r="W54" s="20">
        <v>143</v>
      </c>
      <c r="X54" s="20">
        <v>0</v>
      </c>
      <c r="Y54" s="20">
        <v>145</v>
      </c>
      <c r="Z54" s="20">
        <v>484</v>
      </c>
      <c r="AA54" s="20">
        <v>3</v>
      </c>
      <c r="AB54" s="20">
        <v>0</v>
      </c>
      <c r="AC54" s="20">
        <v>0</v>
      </c>
      <c r="AD54" s="20">
        <v>5</v>
      </c>
      <c r="AE54" s="20">
        <v>7</v>
      </c>
      <c r="AF54" s="20">
        <v>0</v>
      </c>
      <c r="AG54" s="20">
        <v>3</v>
      </c>
      <c r="AH54" s="20">
        <v>19</v>
      </c>
      <c r="AI54" s="20">
        <v>0</v>
      </c>
      <c r="AJ54" s="20">
        <v>0</v>
      </c>
      <c r="AK54" s="20">
        <v>0</v>
      </c>
      <c r="AL54" s="20">
        <v>0</v>
      </c>
      <c r="AM54" s="20">
        <v>8</v>
      </c>
      <c r="AN54" s="20">
        <v>0</v>
      </c>
      <c r="AO54" s="20">
        <v>4</v>
      </c>
      <c r="AP54" s="20">
        <v>5</v>
      </c>
      <c r="AQ54" s="20">
        <v>71</v>
      </c>
      <c r="AR54" s="20">
        <v>0</v>
      </c>
      <c r="AS54" s="20">
        <v>79</v>
      </c>
      <c r="AT54" s="20">
        <v>202</v>
      </c>
      <c r="AU54" s="20">
        <v>49</v>
      </c>
      <c r="AV54" s="20">
        <v>0</v>
      </c>
      <c r="AW54" s="20">
        <v>52</v>
      </c>
      <c r="AX54" s="20">
        <v>61</v>
      </c>
      <c r="AY54" s="20">
        <v>0</v>
      </c>
      <c r="AZ54" s="20">
        <v>0</v>
      </c>
      <c r="BA54" s="20">
        <v>0</v>
      </c>
      <c r="BB54" s="20">
        <v>0</v>
      </c>
      <c r="BC54" s="20">
        <v>1</v>
      </c>
      <c r="BD54" s="20">
        <v>0</v>
      </c>
      <c r="BE54" s="20">
        <v>0</v>
      </c>
      <c r="BF54" s="20">
        <v>1</v>
      </c>
      <c r="BG54" s="20">
        <v>0</v>
      </c>
      <c r="BH54" s="20">
        <v>0</v>
      </c>
      <c r="BI54" s="20">
        <v>0</v>
      </c>
      <c r="BJ54" s="20">
        <v>1</v>
      </c>
      <c r="BK54" s="20">
        <v>14</v>
      </c>
      <c r="BL54" s="20">
        <v>0</v>
      </c>
      <c r="BM54" s="20">
        <v>20</v>
      </c>
      <c r="BN54" s="20">
        <v>55</v>
      </c>
      <c r="BO54" s="20">
        <v>5</v>
      </c>
      <c r="BP54" s="20">
        <v>0</v>
      </c>
      <c r="BQ54" s="20">
        <v>8</v>
      </c>
      <c r="BR54" s="20">
        <v>7</v>
      </c>
      <c r="BS54" s="20">
        <v>107</v>
      </c>
      <c r="BT54" s="20">
        <v>0</v>
      </c>
      <c r="BU54" s="20">
        <v>108</v>
      </c>
      <c r="BV54" s="20">
        <v>350</v>
      </c>
      <c r="BW54" s="20">
        <v>0</v>
      </c>
      <c r="BX54" s="20">
        <v>0</v>
      </c>
      <c r="BY54" s="20">
        <v>0</v>
      </c>
      <c r="BZ54" s="20">
        <v>0</v>
      </c>
    </row>
    <row r="55" spans="2:78" ht="20.100000000000001" customHeight="1" thickBot="1" x14ac:dyDescent="0.25">
      <c r="B55" s="4" t="s">
        <v>262</v>
      </c>
      <c r="C55" s="20">
        <v>110</v>
      </c>
      <c r="D55" s="20">
        <v>2</v>
      </c>
      <c r="E55" s="20">
        <v>124</v>
      </c>
      <c r="F55" s="20">
        <v>478</v>
      </c>
      <c r="G55" s="20">
        <v>0</v>
      </c>
      <c r="H55" s="20">
        <v>0</v>
      </c>
      <c r="I55" s="20">
        <v>1</v>
      </c>
      <c r="J55" s="20">
        <v>0</v>
      </c>
      <c r="K55" s="20">
        <v>1</v>
      </c>
      <c r="L55" s="20">
        <v>0</v>
      </c>
      <c r="M55" s="20">
        <v>0</v>
      </c>
      <c r="N55" s="20">
        <v>1</v>
      </c>
      <c r="O55" s="20">
        <v>0</v>
      </c>
      <c r="P55" s="20">
        <v>0</v>
      </c>
      <c r="Q55" s="20">
        <v>0</v>
      </c>
      <c r="R55" s="20">
        <v>0</v>
      </c>
      <c r="S55" s="20">
        <v>11</v>
      </c>
      <c r="T55" s="20">
        <v>1</v>
      </c>
      <c r="U55" s="20">
        <v>19</v>
      </c>
      <c r="V55" s="20">
        <v>12</v>
      </c>
      <c r="W55" s="20">
        <v>37</v>
      </c>
      <c r="X55" s="20">
        <v>0</v>
      </c>
      <c r="Y55" s="20">
        <v>38</v>
      </c>
      <c r="Z55" s="20">
        <v>151</v>
      </c>
      <c r="AA55" s="20">
        <v>0</v>
      </c>
      <c r="AB55" s="20">
        <v>0</v>
      </c>
      <c r="AC55" s="20">
        <v>0</v>
      </c>
      <c r="AD55" s="20">
        <v>0</v>
      </c>
      <c r="AE55" s="20">
        <v>1</v>
      </c>
      <c r="AF55" s="20">
        <v>0</v>
      </c>
      <c r="AG55" s="20">
        <v>0</v>
      </c>
      <c r="AH55" s="20">
        <v>6</v>
      </c>
      <c r="AI55" s="20">
        <v>0</v>
      </c>
      <c r="AJ55" s="20">
        <v>0</v>
      </c>
      <c r="AK55" s="20">
        <v>0</v>
      </c>
      <c r="AL55" s="20">
        <v>0</v>
      </c>
      <c r="AM55" s="20">
        <v>5</v>
      </c>
      <c r="AN55" s="20">
        <v>0</v>
      </c>
      <c r="AO55" s="20">
        <v>4</v>
      </c>
      <c r="AP55" s="20">
        <v>1</v>
      </c>
      <c r="AQ55" s="20">
        <v>12</v>
      </c>
      <c r="AR55" s="20">
        <v>0</v>
      </c>
      <c r="AS55" s="20">
        <v>15</v>
      </c>
      <c r="AT55" s="20">
        <v>73</v>
      </c>
      <c r="AU55" s="20">
        <v>4</v>
      </c>
      <c r="AV55" s="20">
        <v>0</v>
      </c>
      <c r="AW55" s="20">
        <v>4</v>
      </c>
      <c r="AX55" s="20">
        <v>2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4</v>
      </c>
      <c r="BN55" s="20">
        <v>28</v>
      </c>
      <c r="BO55" s="20">
        <v>6</v>
      </c>
      <c r="BP55" s="20">
        <v>1</v>
      </c>
      <c r="BQ55" s="20">
        <v>7</v>
      </c>
      <c r="BR55" s="20">
        <v>15</v>
      </c>
      <c r="BS55" s="20">
        <v>33</v>
      </c>
      <c r="BT55" s="20">
        <v>0</v>
      </c>
      <c r="BU55" s="20">
        <v>32</v>
      </c>
      <c r="BV55" s="20">
        <v>189</v>
      </c>
      <c r="BW55" s="20">
        <v>0</v>
      </c>
      <c r="BX55" s="20">
        <v>0</v>
      </c>
      <c r="BY55" s="20">
        <v>0</v>
      </c>
      <c r="BZ55" s="20">
        <v>0</v>
      </c>
    </row>
    <row r="56" spans="2:78" ht="20.100000000000001" customHeight="1" thickBot="1" x14ac:dyDescent="0.25">
      <c r="B56" s="4" t="s">
        <v>263</v>
      </c>
      <c r="C56" s="20">
        <v>49</v>
      </c>
      <c r="D56" s="20">
        <v>2</v>
      </c>
      <c r="E56" s="20">
        <v>46</v>
      </c>
      <c r="F56" s="20">
        <v>133</v>
      </c>
      <c r="G56" s="20">
        <v>0</v>
      </c>
      <c r="H56" s="20">
        <v>0</v>
      </c>
      <c r="I56" s="20">
        <v>1</v>
      </c>
      <c r="J56" s="20">
        <v>0</v>
      </c>
      <c r="K56" s="20">
        <v>3</v>
      </c>
      <c r="L56" s="20">
        <v>0</v>
      </c>
      <c r="M56" s="20">
        <v>1</v>
      </c>
      <c r="N56" s="20">
        <v>2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1</v>
      </c>
      <c r="U56" s="20">
        <v>1</v>
      </c>
      <c r="V56" s="20">
        <v>1</v>
      </c>
      <c r="W56" s="20">
        <v>16</v>
      </c>
      <c r="X56" s="20">
        <v>0</v>
      </c>
      <c r="Y56" s="20">
        <v>13</v>
      </c>
      <c r="Z56" s="20">
        <v>50</v>
      </c>
      <c r="AA56" s="20">
        <v>1</v>
      </c>
      <c r="AB56" s="20">
        <v>0</v>
      </c>
      <c r="AC56" s="20">
        <v>1</v>
      </c>
      <c r="AD56" s="20">
        <v>0</v>
      </c>
      <c r="AE56" s="20">
        <v>0</v>
      </c>
      <c r="AF56" s="20">
        <v>0</v>
      </c>
      <c r="AG56" s="20">
        <v>0</v>
      </c>
      <c r="AH56" s="20">
        <v>2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18</v>
      </c>
      <c r="AR56" s="20">
        <v>0</v>
      </c>
      <c r="AS56" s="20">
        <v>15</v>
      </c>
      <c r="AT56" s="20">
        <v>43</v>
      </c>
      <c r="AU56" s="20">
        <v>1</v>
      </c>
      <c r="AV56" s="20">
        <v>0</v>
      </c>
      <c r="AW56" s="20">
        <v>1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4</v>
      </c>
      <c r="BL56" s="20">
        <v>0</v>
      </c>
      <c r="BM56" s="20">
        <v>3</v>
      </c>
      <c r="BN56" s="20">
        <v>11</v>
      </c>
      <c r="BO56" s="20">
        <v>2</v>
      </c>
      <c r="BP56" s="20">
        <v>1</v>
      </c>
      <c r="BQ56" s="20">
        <v>3</v>
      </c>
      <c r="BR56" s="20">
        <v>1</v>
      </c>
      <c r="BS56" s="20">
        <v>4</v>
      </c>
      <c r="BT56" s="20">
        <v>0</v>
      </c>
      <c r="BU56" s="20">
        <v>7</v>
      </c>
      <c r="BV56" s="20">
        <v>23</v>
      </c>
      <c r="BW56" s="20">
        <v>0</v>
      </c>
      <c r="BX56" s="20">
        <v>0</v>
      </c>
      <c r="BY56" s="20">
        <v>0</v>
      </c>
      <c r="BZ56" s="20">
        <v>0</v>
      </c>
    </row>
    <row r="57" spans="2:78" ht="20.100000000000001" customHeight="1" thickBot="1" x14ac:dyDescent="0.25">
      <c r="B57" s="4" t="s">
        <v>264</v>
      </c>
      <c r="C57" s="20">
        <v>21</v>
      </c>
      <c r="D57" s="20">
        <v>3</v>
      </c>
      <c r="E57" s="20">
        <v>24</v>
      </c>
      <c r="F57" s="20">
        <v>77</v>
      </c>
      <c r="G57" s="20">
        <v>0</v>
      </c>
      <c r="H57" s="20">
        <v>0</v>
      </c>
      <c r="I57" s="20">
        <v>1</v>
      </c>
      <c r="J57" s="20">
        <v>3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5</v>
      </c>
      <c r="X57" s="20">
        <v>0</v>
      </c>
      <c r="Y57" s="20">
        <v>5</v>
      </c>
      <c r="Z57" s="20">
        <v>26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1</v>
      </c>
      <c r="AN57" s="20">
        <v>2</v>
      </c>
      <c r="AO57" s="20">
        <v>2</v>
      </c>
      <c r="AP57" s="20">
        <v>1</v>
      </c>
      <c r="AQ57" s="20">
        <v>6</v>
      </c>
      <c r="AR57" s="20">
        <v>0</v>
      </c>
      <c r="AS57" s="20">
        <v>10</v>
      </c>
      <c r="AT57" s="20">
        <v>20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1</v>
      </c>
      <c r="BL57" s="20">
        <v>0</v>
      </c>
      <c r="BM57" s="20">
        <v>1</v>
      </c>
      <c r="BN57" s="20">
        <v>2</v>
      </c>
      <c r="BO57" s="20">
        <v>0</v>
      </c>
      <c r="BP57" s="20">
        <v>1</v>
      </c>
      <c r="BQ57" s="20">
        <v>1</v>
      </c>
      <c r="BR57" s="20">
        <v>0</v>
      </c>
      <c r="BS57" s="20">
        <v>8</v>
      </c>
      <c r="BT57" s="20">
        <v>0</v>
      </c>
      <c r="BU57" s="20">
        <v>4</v>
      </c>
      <c r="BV57" s="20">
        <v>25</v>
      </c>
      <c r="BW57" s="20">
        <v>0</v>
      </c>
      <c r="BX57" s="20">
        <v>0</v>
      </c>
      <c r="BY57" s="20">
        <v>0</v>
      </c>
      <c r="BZ57" s="20">
        <v>0</v>
      </c>
    </row>
    <row r="58" spans="2:78" ht="20.100000000000001" customHeight="1" thickBot="1" x14ac:dyDescent="0.25">
      <c r="B58" s="4" t="s">
        <v>265</v>
      </c>
      <c r="C58" s="20">
        <v>36</v>
      </c>
      <c r="D58" s="20">
        <v>2</v>
      </c>
      <c r="E58" s="20">
        <v>31</v>
      </c>
      <c r="F58" s="20">
        <v>126</v>
      </c>
      <c r="G58" s="20">
        <v>0</v>
      </c>
      <c r="H58" s="20">
        <v>0</v>
      </c>
      <c r="I58" s="20">
        <v>0</v>
      </c>
      <c r="J58" s="20">
        <v>0</v>
      </c>
      <c r="K58" s="20">
        <v>1</v>
      </c>
      <c r="L58" s="20">
        <v>0</v>
      </c>
      <c r="M58" s="20">
        <v>0</v>
      </c>
      <c r="N58" s="20">
        <v>1</v>
      </c>
      <c r="O58" s="20">
        <v>0</v>
      </c>
      <c r="P58" s="20">
        <v>0</v>
      </c>
      <c r="Q58" s="20">
        <v>0</v>
      </c>
      <c r="R58" s="20">
        <v>0</v>
      </c>
      <c r="S58" s="20">
        <v>3</v>
      </c>
      <c r="T58" s="20">
        <v>2</v>
      </c>
      <c r="U58" s="20">
        <v>6</v>
      </c>
      <c r="V58" s="20">
        <v>2</v>
      </c>
      <c r="W58" s="20">
        <v>15</v>
      </c>
      <c r="X58" s="20">
        <v>0</v>
      </c>
      <c r="Y58" s="20">
        <v>6</v>
      </c>
      <c r="Z58" s="20">
        <v>50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2</v>
      </c>
      <c r="AI58" s="20">
        <v>0</v>
      </c>
      <c r="AJ58" s="20">
        <v>0</v>
      </c>
      <c r="AK58" s="20">
        <v>0</v>
      </c>
      <c r="AL58" s="20">
        <v>0</v>
      </c>
      <c r="AM58" s="20">
        <v>2</v>
      </c>
      <c r="AN58" s="20">
        <v>0</v>
      </c>
      <c r="AO58" s="20">
        <v>1</v>
      </c>
      <c r="AP58" s="20">
        <v>2</v>
      </c>
      <c r="AQ58" s="20">
        <v>8</v>
      </c>
      <c r="AR58" s="20">
        <v>0</v>
      </c>
      <c r="AS58" s="20">
        <v>8</v>
      </c>
      <c r="AT58" s="20">
        <v>23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1</v>
      </c>
      <c r="BN58" s="20">
        <v>4</v>
      </c>
      <c r="BO58" s="20">
        <v>0</v>
      </c>
      <c r="BP58" s="20">
        <v>0</v>
      </c>
      <c r="BQ58" s="20">
        <v>0</v>
      </c>
      <c r="BR58" s="20">
        <v>3</v>
      </c>
      <c r="BS58" s="20">
        <v>7</v>
      </c>
      <c r="BT58" s="20">
        <v>0</v>
      </c>
      <c r="BU58" s="20">
        <v>9</v>
      </c>
      <c r="BV58" s="20">
        <v>39</v>
      </c>
      <c r="BW58" s="20">
        <v>0</v>
      </c>
      <c r="BX58" s="20">
        <v>0</v>
      </c>
      <c r="BY58" s="20">
        <v>0</v>
      </c>
      <c r="BZ58" s="20">
        <v>0</v>
      </c>
    </row>
    <row r="59" spans="2:78" ht="20.100000000000001" customHeight="1" thickBot="1" x14ac:dyDescent="0.25">
      <c r="B59" s="4" t="s">
        <v>266</v>
      </c>
      <c r="C59" s="20">
        <v>64</v>
      </c>
      <c r="D59" s="20">
        <v>1</v>
      </c>
      <c r="E59" s="20">
        <v>45</v>
      </c>
      <c r="F59" s="20">
        <v>255</v>
      </c>
      <c r="G59" s="20">
        <v>0</v>
      </c>
      <c r="H59" s="20">
        <v>0</v>
      </c>
      <c r="I59" s="20">
        <v>0</v>
      </c>
      <c r="J59" s="20">
        <v>2</v>
      </c>
      <c r="K59" s="20">
        <v>4</v>
      </c>
      <c r="L59" s="20">
        <v>0</v>
      </c>
      <c r="M59" s="20">
        <v>4</v>
      </c>
      <c r="N59" s="20">
        <v>7</v>
      </c>
      <c r="O59" s="20">
        <v>0</v>
      </c>
      <c r="P59" s="20">
        <v>0</v>
      </c>
      <c r="Q59" s="20">
        <v>0</v>
      </c>
      <c r="R59" s="20">
        <v>1</v>
      </c>
      <c r="S59" s="20">
        <v>2</v>
      </c>
      <c r="T59" s="20">
        <v>0</v>
      </c>
      <c r="U59" s="20">
        <v>6</v>
      </c>
      <c r="V59" s="20">
        <v>2</v>
      </c>
      <c r="W59" s="20">
        <v>17</v>
      </c>
      <c r="X59" s="20">
        <v>0</v>
      </c>
      <c r="Y59" s="20">
        <v>7</v>
      </c>
      <c r="Z59" s="20">
        <v>78</v>
      </c>
      <c r="AA59" s="20">
        <v>0</v>
      </c>
      <c r="AB59" s="20">
        <v>0</v>
      </c>
      <c r="AC59" s="20">
        <v>0</v>
      </c>
      <c r="AD59" s="20">
        <v>0</v>
      </c>
      <c r="AE59" s="20">
        <v>1</v>
      </c>
      <c r="AF59" s="20">
        <v>0</v>
      </c>
      <c r="AG59" s="20">
        <v>1</v>
      </c>
      <c r="AH59" s="20">
        <v>2</v>
      </c>
      <c r="AI59" s="20">
        <v>0</v>
      </c>
      <c r="AJ59" s="20">
        <v>0</v>
      </c>
      <c r="AK59" s="20">
        <v>0</v>
      </c>
      <c r="AL59" s="20">
        <v>0</v>
      </c>
      <c r="AM59" s="20">
        <v>2</v>
      </c>
      <c r="AN59" s="20">
        <v>0</v>
      </c>
      <c r="AO59" s="20">
        <v>2</v>
      </c>
      <c r="AP59" s="20">
        <v>5</v>
      </c>
      <c r="AQ59" s="20">
        <v>21</v>
      </c>
      <c r="AR59" s="20">
        <v>0</v>
      </c>
      <c r="AS59" s="20">
        <v>14</v>
      </c>
      <c r="AT59" s="20">
        <v>63</v>
      </c>
      <c r="AU59" s="20">
        <v>2</v>
      </c>
      <c r="AV59" s="20">
        <v>0</v>
      </c>
      <c r="AW59" s="20">
        <v>1</v>
      </c>
      <c r="AX59" s="20">
        <v>1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2</v>
      </c>
      <c r="BL59" s="20">
        <v>0</v>
      </c>
      <c r="BM59" s="20">
        <v>2</v>
      </c>
      <c r="BN59" s="20">
        <v>23</v>
      </c>
      <c r="BO59" s="20">
        <v>1</v>
      </c>
      <c r="BP59" s="20">
        <v>1</v>
      </c>
      <c r="BQ59" s="20">
        <v>2</v>
      </c>
      <c r="BR59" s="20">
        <v>5</v>
      </c>
      <c r="BS59" s="20">
        <v>12</v>
      </c>
      <c r="BT59" s="20">
        <v>0</v>
      </c>
      <c r="BU59" s="20">
        <v>6</v>
      </c>
      <c r="BV59" s="20">
        <v>66</v>
      </c>
      <c r="BW59" s="20">
        <v>0</v>
      </c>
      <c r="BX59" s="20">
        <v>0</v>
      </c>
      <c r="BY59" s="20">
        <v>0</v>
      </c>
      <c r="BZ59" s="20">
        <v>0</v>
      </c>
    </row>
    <row r="60" spans="2:78" ht="20.100000000000001" customHeight="1" thickBot="1" x14ac:dyDescent="0.25">
      <c r="B60" s="4" t="s">
        <v>267</v>
      </c>
      <c r="C60" s="20">
        <v>42</v>
      </c>
      <c r="D60" s="20">
        <v>0</v>
      </c>
      <c r="E60" s="20">
        <v>23</v>
      </c>
      <c r="F60" s="20">
        <v>116</v>
      </c>
      <c r="G60" s="20">
        <v>1</v>
      </c>
      <c r="H60" s="20">
        <v>0</v>
      </c>
      <c r="I60" s="20">
        <v>1</v>
      </c>
      <c r="J60" s="20">
        <v>4</v>
      </c>
      <c r="K60" s="20">
        <v>1</v>
      </c>
      <c r="L60" s="20">
        <v>0</v>
      </c>
      <c r="M60" s="20">
        <v>0</v>
      </c>
      <c r="N60" s="20">
        <v>2</v>
      </c>
      <c r="O60" s="20">
        <v>0</v>
      </c>
      <c r="P60" s="20">
        <v>0</v>
      </c>
      <c r="Q60" s="20">
        <v>0</v>
      </c>
      <c r="R60" s="20">
        <v>0</v>
      </c>
      <c r="S60" s="20">
        <v>6</v>
      </c>
      <c r="T60" s="20">
        <v>0</v>
      </c>
      <c r="U60" s="20">
        <v>6</v>
      </c>
      <c r="V60" s="20">
        <v>4</v>
      </c>
      <c r="W60" s="20">
        <v>9</v>
      </c>
      <c r="X60" s="20">
        <v>0</v>
      </c>
      <c r="Y60" s="20">
        <v>5</v>
      </c>
      <c r="Z60" s="20">
        <v>31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3</v>
      </c>
      <c r="AI60" s="20">
        <v>0</v>
      </c>
      <c r="AJ60" s="20">
        <v>0</v>
      </c>
      <c r="AK60" s="20">
        <v>0</v>
      </c>
      <c r="AL60" s="20">
        <v>0</v>
      </c>
      <c r="AM60" s="20">
        <v>3</v>
      </c>
      <c r="AN60" s="20">
        <v>0</v>
      </c>
      <c r="AO60" s="20">
        <v>0</v>
      </c>
      <c r="AP60" s="20">
        <v>3</v>
      </c>
      <c r="AQ60" s="20">
        <v>8</v>
      </c>
      <c r="AR60" s="20">
        <v>0</v>
      </c>
      <c r="AS60" s="20">
        <v>3</v>
      </c>
      <c r="AT60" s="20">
        <v>36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1</v>
      </c>
      <c r="BL60" s="20">
        <v>0</v>
      </c>
      <c r="BM60" s="20">
        <v>3</v>
      </c>
      <c r="BN60" s="20">
        <v>4</v>
      </c>
      <c r="BO60" s="20">
        <v>1</v>
      </c>
      <c r="BP60" s="20">
        <v>0</v>
      </c>
      <c r="BQ60" s="20">
        <v>2</v>
      </c>
      <c r="BR60" s="20">
        <v>0</v>
      </c>
      <c r="BS60" s="20">
        <v>12</v>
      </c>
      <c r="BT60" s="20">
        <v>0</v>
      </c>
      <c r="BU60" s="20">
        <v>3</v>
      </c>
      <c r="BV60" s="20">
        <v>29</v>
      </c>
      <c r="BW60" s="20">
        <v>0</v>
      </c>
      <c r="BX60" s="20">
        <v>0</v>
      </c>
      <c r="BY60" s="20">
        <v>0</v>
      </c>
      <c r="BZ60" s="20">
        <v>0</v>
      </c>
    </row>
    <row r="61" spans="2:78" ht="20.100000000000001" customHeight="1" thickBot="1" x14ac:dyDescent="0.25">
      <c r="B61" s="7" t="s">
        <v>22</v>
      </c>
      <c r="C61" s="9">
        <v>3379</v>
      </c>
      <c r="D61" s="9">
        <v>103</v>
      </c>
      <c r="E61" s="9">
        <v>2894</v>
      </c>
      <c r="F61" s="9">
        <v>11177</v>
      </c>
      <c r="G61" s="9">
        <v>18</v>
      </c>
      <c r="H61" s="9">
        <v>1</v>
      </c>
      <c r="I61" s="9">
        <v>22</v>
      </c>
      <c r="J61" s="9">
        <v>100</v>
      </c>
      <c r="K61" s="9">
        <v>42</v>
      </c>
      <c r="L61" s="9">
        <v>1</v>
      </c>
      <c r="M61" s="9">
        <v>50</v>
      </c>
      <c r="N61" s="9">
        <v>69</v>
      </c>
      <c r="O61" s="9">
        <v>0</v>
      </c>
      <c r="P61" s="9">
        <v>0</v>
      </c>
      <c r="Q61" s="9">
        <v>0</v>
      </c>
      <c r="R61" s="9">
        <v>5</v>
      </c>
      <c r="S61" s="9">
        <v>134</v>
      </c>
      <c r="T61" s="9">
        <v>43</v>
      </c>
      <c r="U61" s="9">
        <v>174</v>
      </c>
      <c r="V61" s="9">
        <v>132</v>
      </c>
      <c r="W61" s="9">
        <v>1173</v>
      </c>
      <c r="X61" s="9">
        <v>8</v>
      </c>
      <c r="Y61" s="9">
        <v>906</v>
      </c>
      <c r="Z61" s="9">
        <v>4162</v>
      </c>
      <c r="AA61" s="9">
        <v>11</v>
      </c>
      <c r="AB61" s="9">
        <v>1</v>
      </c>
      <c r="AC61" s="9">
        <v>10</v>
      </c>
      <c r="AD61" s="9">
        <v>13</v>
      </c>
      <c r="AE61" s="9">
        <v>42</v>
      </c>
      <c r="AF61" s="9">
        <v>0</v>
      </c>
      <c r="AG61" s="9">
        <v>41</v>
      </c>
      <c r="AH61" s="9">
        <v>171</v>
      </c>
      <c r="AI61" s="9">
        <v>0</v>
      </c>
      <c r="AJ61" s="9">
        <v>0</v>
      </c>
      <c r="AK61" s="9">
        <v>19</v>
      </c>
      <c r="AL61" s="9">
        <v>1</v>
      </c>
      <c r="AM61" s="9">
        <v>73</v>
      </c>
      <c r="AN61" s="9">
        <v>14</v>
      </c>
      <c r="AO61" s="9">
        <v>63</v>
      </c>
      <c r="AP61" s="9">
        <v>112</v>
      </c>
      <c r="AQ61" s="9">
        <v>626</v>
      </c>
      <c r="AR61" s="9">
        <v>2</v>
      </c>
      <c r="AS61" s="9">
        <v>541</v>
      </c>
      <c r="AT61" s="9">
        <v>1854</v>
      </c>
      <c r="AU61" s="9">
        <v>91</v>
      </c>
      <c r="AV61" s="9">
        <v>0</v>
      </c>
      <c r="AW61" s="9">
        <v>98</v>
      </c>
      <c r="AX61" s="9">
        <v>163</v>
      </c>
      <c r="AY61" s="9">
        <v>0</v>
      </c>
      <c r="AZ61" s="9">
        <v>0</v>
      </c>
      <c r="BA61" s="9">
        <v>0</v>
      </c>
      <c r="BB61" s="9">
        <v>0</v>
      </c>
      <c r="BC61" s="9">
        <v>2</v>
      </c>
      <c r="BD61" s="9">
        <v>0</v>
      </c>
      <c r="BE61" s="9">
        <v>4</v>
      </c>
      <c r="BF61" s="9">
        <v>12</v>
      </c>
      <c r="BG61" s="9">
        <v>1</v>
      </c>
      <c r="BH61" s="9">
        <v>0</v>
      </c>
      <c r="BI61" s="9">
        <v>0</v>
      </c>
      <c r="BJ61" s="9">
        <v>2</v>
      </c>
      <c r="BK61" s="9">
        <v>99</v>
      </c>
      <c r="BL61" s="9">
        <v>0</v>
      </c>
      <c r="BM61" s="9">
        <v>103</v>
      </c>
      <c r="BN61" s="9">
        <v>542</v>
      </c>
      <c r="BO61" s="9">
        <v>90</v>
      </c>
      <c r="BP61" s="9">
        <v>28</v>
      </c>
      <c r="BQ61" s="9">
        <v>83</v>
      </c>
      <c r="BR61" s="9">
        <v>248</v>
      </c>
      <c r="BS61" s="9">
        <v>977</v>
      </c>
      <c r="BT61" s="9">
        <v>5</v>
      </c>
      <c r="BU61" s="9">
        <v>780</v>
      </c>
      <c r="BV61" s="9">
        <v>3592</v>
      </c>
      <c r="BW61" s="9">
        <v>0</v>
      </c>
      <c r="BX61" s="9">
        <v>0</v>
      </c>
      <c r="BY61" s="9">
        <v>0</v>
      </c>
      <c r="BZ61" s="9">
        <v>0</v>
      </c>
    </row>
  </sheetData>
  <mergeCells count="19">
    <mergeCell ref="AU9:AX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BW9:BZ9"/>
    <mergeCell ref="AY9:BB9"/>
    <mergeCell ref="BC9:BF9"/>
    <mergeCell ref="BG9:BJ9"/>
    <mergeCell ref="BK9:BN9"/>
    <mergeCell ref="BO9:BR9"/>
    <mergeCell ref="BS9:BV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8" t="s">
        <v>84</v>
      </c>
      <c r="D9" s="76"/>
      <c r="E9" s="76"/>
      <c r="F9" s="78" t="s">
        <v>85</v>
      </c>
      <c r="G9" s="76"/>
      <c r="H9" s="76"/>
      <c r="I9" s="78" t="s">
        <v>86</v>
      </c>
      <c r="J9" s="76"/>
      <c r="K9" s="76"/>
      <c r="L9" s="78" t="s">
        <v>87</v>
      </c>
      <c r="M9" s="76"/>
      <c r="N9" s="76"/>
    </row>
    <row r="10" spans="2:14" ht="42" customHeight="1" thickBot="1" x14ac:dyDescent="0.25">
      <c r="C10" s="8" t="s">
        <v>31</v>
      </c>
      <c r="D10" s="8" t="s">
        <v>34</v>
      </c>
      <c r="E10" s="8" t="s">
        <v>88</v>
      </c>
      <c r="F10" s="8" t="s">
        <v>31</v>
      </c>
      <c r="G10" s="8" t="s">
        <v>34</v>
      </c>
      <c r="H10" s="8" t="s">
        <v>88</v>
      </c>
      <c r="I10" s="8" t="s">
        <v>31</v>
      </c>
      <c r="J10" s="8" t="s">
        <v>34</v>
      </c>
      <c r="K10" s="8" t="s">
        <v>88</v>
      </c>
      <c r="L10" s="8" t="s">
        <v>31</v>
      </c>
      <c r="M10" s="8" t="s">
        <v>34</v>
      </c>
      <c r="N10" s="8" t="s">
        <v>88</v>
      </c>
    </row>
    <row r="11" spans="2:14" ht="20.100000000000001" customHeight="1" thickBot="1" x14ac:dyDescent="0.25">
      <c r="B11" s="3" t="s">
        <v>218</v>
      </c>
      <c r="C11" s="20">
        <v>28</v>
      </c>
      <c r="D11" s="20">
        <v>13</v>
      </c>
      <c r="E11" s="20">
        <v>53</v>
      </c>
      <c r="F11" s="20">
        <v>2</v>
      </c>
      <c r="G11" s="20">
        <v>3</v>
      </c>
      <c r="H11" s="20">
        <v>2</v>
      </c>
      <c r="I11" s="20">
        <v>22</v>
      </c>
      <c r="J11" s="20">
        <v>6</v>
      </c>
      <c r="K11" s="20">
        <v>47</v>
      </c>
      <c r="L11" s="20">
        <v>4</v>
      </c>
      <c r="M11" s="20">
        <v>4</v>
      </c>
      <c r="N11" s="20">
        <v>4</v>
      </c>
    </row>
    <row r="12" spans="2:14" ht="20.100000000000001" customHeight="1" thickBot="1" x14ac:dyDescent="0.25">
      <c r="B12" s="4" t="s">
        <v>219</v>
      </c>
      <c r="C12" s="20">
        <v>53</v>
      </c>
      <c r="D12" s="20">
        <v>60</v>
      </c>
      <c r="E12" s="20">
        <v>95</v>
      </c>
      <c r="F12" s="20">
        <v>7</v>
      </c>
      <c r="G12" s="20">
        <v>8</v>
      </c>
      <c r="H12" s="20">
        <v>19</v>
      </c>
      <c r="I12" s="20">
        <v>42</v>
      </c>
      <c r="J12" s="20">
        <v>46</v>
      </c>
      <c r="K12" s="20">
        <v>72</v>
      </c>
      <c r="L12" s="20">
        <v>4</v>
      </c>
      <c r="M12" s="20">
        <v>6</v>
      </c>
      <c r="N12" s="20">
        <v>4</v>
      </c>
    </row>
    <row r="13" spans="2:14" ht="20.100000000000001" customHeight="1" thickBot="1" x14ac:dyDescent="0.25">
      <c r="B13" s="4" t="s">
        <v>220</v>
      </c>
      <c r="C13" s="20">
        <v>10</v>
      </c>
      <c r="D13" s="20">
        <v>20</v>
      </c>
      <c r="E13" s="20">
        <v>21</v>
      </c>
      <c r="F13" s="20">
        <v>1</v>
      </c>
      <c r="G13" s="20">
        <v>2</v>
      </c>
      <c r="H13" s="20">
        <v>1</v>
      </c>
      <c r="I13" s="20">
        <v>9</v>
      </c>
      <c r="J13" s="20">
        <v>17</v>
      </c>
      <c r="K13" s="20">
        <v>18</v>
      </c>
      <c r="L13" s="20">
        <v>0</v>
      </c>
      <c r="M13" s="20">
        <v>1</v>
      </c>
      <c r="N13" s="20">
        <v>2</v>
      </c>
    </row>
    <row r="14" spans="2:14" ht="20.100000000000001" customHeight="1" thickBot="1" x14ac:dyDescent="0.25">
      <c r="B14" s="4" t="s">
        <v>221</v>
      </c>
      <c r="C14" s="20">
        <v>11</v>
      </c>
      <c r="D14" s="20">
        <v>12</v>
      </c>
      <c r="E14" s="20">
        <v>20</v>
      </c>
      <c r="F14" s="20">
        <v>1</v>
      </c>
      <c r="G14" s="20">
        <v>1</v>
      </c>
      <c r="H14" s="20">
        <v>1</v>
      </c>
      <c r="I14" s="20">
        <v>9</v>
      </c>
      <c r="J14" s="20">
        <v>9</v>
      </c>
      <c r="K14" s="20">
        <v>19</v>
      </c>
      <c r="L14" s="20">
        <v>1</v>
      </c>
      <c r="M14" s="20">
        <v>2</v>
      </c>
      <c r="N14" s="20">
        <v>0</v>
      </c>
    </row>
    <row r="15" spans="2:14" ht="20.100000000000001" customHeight="1" thickBot="1" x14ac:dyDescent="0.25">
      <c r="B15" s="4" t="s">
        <v>222</v>
      </c>
      <c r="C15" s="20">
        <v>12</v>
      </c>
      <c r="D15" s="20">
        <v>6</v>
      </c>
      <c r="E15" s="20">
        <v>13</v>
      </c>
      <c r="F15" s="20">
        <v>2</v>
      </c>
      <c r="G15" s="20">
        <v>1</v>
      </c>
      <c r="H15" s="20">
        <v>1</v>
      </c>
      <c r="I15" s="20">
        <v>9</v>
      </c>
      <c r="J15" s="20">
        <v>4</v>
      </c>
      <c r="K15" s="20">
        <v>12</v>
      </c>
      <c r="L15" s="20">
        <v>1</v>
      </c>
      <c r="M15" s="20">
        <v>1</v>
      </c>
      <c r="N15" s="20">
        <v>0</v>
      </c>
    </row>
    <row r="16" spans="2:14" ht="20.100000000000001" customHeight="1" thickBot="1" x14ac:dyDescent="0.25">
      <c r="B16" s="4" t="s">
        <v>223</v>
      </c>
      <c r="C16" s="20">
        <v>17</v>
      </c>
      <c r="D16" s="20">
        <v>9</v>
      </c>
      <c r="E16" s="20">
        <v>14</v>
      </c>
      <c r="F16" s="20">
        <v>7</v>
      </c>
      <c r="G16" s="20">
        <v>5</v>
      </c>
      <c r="H16" s="20">
        <v>5</v>
      </c>
      <c r="I16" s="20">
        <v>9</v>
      </c>
      <c r="J16" s="20">
        <v>4</v>
      </c>
      <c r="K16" s="20">
        <v>8</v>
      </c>
      <c r="L16" s="20">
        <v>1</v>
      </c>
      <c r="M16" s="20">
        <v>0</v>
      </c>
      <c r="N16" s="20">
        <v>1</v>
      </c>
    </row>
    <row r="17" spans="2:14" ht="20.100000000000001" customHeight="1" thickBot="1" x14ac:dyDescent="0.25">
      <c r="B17" s="4" t="s">
        <v>224</v>
      </c>
      <c r="C17" s="20">
        <v>53</v>
      </c>
      <c r="D17" s="20">
        <v>49</v>
      </c>
      <c r="E17" s="20">
        <v>57</v>
      </c>
      <c r="F17" s="20">
        <v>6</v>
      </c>
      <c r="G17" s="20">
        <v>3</v>
      </c>
      <c r="H17" s="20">
        <v>8</v>
      </c>
      <c r="I17" s="20">
        <v>35</v>
      </c>
      <c r="J17" s="20">
        <v>34</v>
      </c>
      <c r="K17" s="20">
        <v>38</v>
      </c>
      <c r="L17" s="20">
        <v>12</v>
      </c>
      <c r="M17" s="20">
        <v>12</v>
      </c>
      <c r="N17" s="20">
        <v>11</v>
      </c>
    </row>
    <row r="18" spans="2:14" ht="20.100000000000001" customHeight="1" thickBot="1" x14ac:dyDescent="0.25">
      <c r="B18" s="4" t="s">
        <v>225</v>
      </c>
      <c r="C18" s="20">
        <v>54</v>
      </c>
      <c r="D18" s="20">
        <v>62</v>
      </c>
      <c r="E18" s="20">
        <v>100</v>
      </c>
      <c r="F18" s="20">
        <v>3</v>
      </c>
      <c r="G18" s="20">
        <v>4</v>
      </c>
      <c r="H18" s="20">
        <v>13</v>
      </c>
      <c r="I18" s="20">
        <v>44</v>
      </c>
      <c r="J18" s="20">
        <v>46</v>
      </c>
      <c r="K18" s="20">
        <v>80</v>
      </c>
      <c r="L18" s="20">
        <v>7</v>
      </c>
      <c r="M18" s="20">
        <v>12</v>
      </c>
      <c r="N18" s="20">
        <v>7</v>
      </c>
    </row>
    <row r="19" spans="2:14" ht="20.100000000000001" customHeight="1" thickBot="1" x14ac:dyDescent="0.25">
      <c r="B19" s="4" t="s">
        <v>226</v>
      </c>
      <c r="C19" s="20">
        <v>3</v>
      </c>
      <c r="D19" s="20">
        <v>3</v>
      </c>
      <c r="E19" s="20">
        <v>1</v>
      </c>
      <c r="F19" s="20">
        <v>1</v>
      </c>
      <c r="G19" s="20">
        <v>1</v>
      </c>
      <c r="H19" s="20">
        <v>0</v>
      </c>
      <c r="I19" s="20">
        <v>2</v>
      </c>
      <c r="J19" s="20">
        <v>2</v>
      </c>
      <c r="K19" s="20">
        <v>1</v>
      </c>
      <c r="L19" s="20">
        <v>0</v>
      </c>
      <c r="M19" s="20">
        <v>0</v>
      </c>
      <c r="N19" s="20">
        <v>0</v>
      </c>
    </row>
    <row r="20" spans="2:14" ht="20.100000000000001" customHeight="1" thickBot="1" x14ac:dyDescent="0.25">
      <c r="B20" s="4" t="s">
        <v>227</v>
      </c>
      <c r="C20" s="20">
        <v>2</v>
      </c>
      <c r="D20" s="20">
        <v>2</v>
      </c>
      <c r="E20" s="20">
        <v>0</v>
      </c>
      <c r="F20" s="20">
        <v>0</v>
      </c>
      <c r="G20" s="20">
        <v>0</v>
      </c>
      <c r="H20" s="20">
        <v>0</v>
      </c>
      <c r="I20" s="20">
        <v>2</v>
      </c>
      <c r="J20" s="20">
        <v>2</v>
      </c>
      <c r="K20" s="20">
        <v>0</v>
      </c>
      <c r="L20" s="20">
        <v>0</v>
      </c>
      <c r="M20" s="20">
        <v>0</v>
      </c>
      <c r="N20" s="20">
        <v>0</v>
      </c>
    </row>
    <row r="21" spans="2:14" ht="20.100000000000001" customHeight="1" thickBot="1" x14ac:dyDescent="0.25">
      <c r="B21" s="4" t="s">
        <v>228</v>
      </c>
      <c r="C21" s="20">
        <v>9</v>
      </c>
      <c r="D21" s="20">
        <v>3</v>
      </c>
      <c r="E21" s="20">
        <v>48</v>
      </c>
      <c r="F21" s="20">
        <v>1</v>
      </c>
      <c r="G21" s="20">
        <v>0</v>
      </c>
      <c r="H21" s="20">
        <v>5</v>
      </c>
      <c r="I21" s="20">
        <v>8</v>
      </c>
      <c r="J21" s="20">
        <v>3</v>
      </c>
      <c r="K21" s="20">
        <v>43</v>
      </c>
      <c r="L21" s="20">
        <v>0</v>
      </c>
      <c r="M21" s="20">
        <v>0</v>
      </c>
      <c r="N21" s="20">
        <v>0</v>
      </c>
    </row>
    <row r="22" spans="2:14" ht="20.100000000000001" customHeight="1" thickBot="1" x14ac:dyDescent="0.25">
      <c r="B22" s="4" t="s">
        <v>229</v>
      </c>
      <c r="C22" s="20">
        <v>16</v>
      </c>
      <c r="D22" s="20">
        <v>18</v>
      </c>
      <c r="E22" s="20">
        <v>20</v>
      </c>
      <c r="F22" s="20">
        <v>4</v>
      </c>
      <c r="G22" s="20">
        <v>3</v>
      </c>
      <c r="H22" s="20">
        <v>3</v>
      </c>
      <c r="I22" s="20">
        <v>5</v>
      </c>
      <c r="J22" s="20">
        <v>11</v>
      </c>
      <c r="K22" s="20">
        <v>12</v>
      </c>
      <c r="L22" s="20">
        <v>7</v>
      </c>
      <c r="M22" s="20">
        <v>4</v>
      </c>
      <c r="N22" s="20">
        <v>5</v>
      </c>
    </row>
    <row r="23" spans="2:14" ht="20.100000000000001" customHeight="1" thickBot="1" x14ac:dyDescent="0.25">
      <c r="B23" s="4" t="s">
        <v>230</v>
      </c>
      <c r="C23" s="20">
        <v>43</v>
      </c>
      <c r="D23" s="20">
        <v>26</v>
      </c>
      <c r="E23" s="20">
        <v>58</v>
      </c>
      <c r="F23" s="20">
        <v>21</v>
      </c>
      <c r="G23" s="20">
        <v>17</v>
      </c>
      <c r="H23" s="20">
        <v>23</v>
      </c>
      <c r="I23" s="20">
        <v>15</v>
      </c>
      <c r="J23" s="20">
        <v>3</v>
      </c>
      <c r="K23" s="20">
        <v>25</v>
      </c>
      <c r="L23" s="20">
        <v>7</v>
      </c>
      <c r="M23" s="20">
        <v>6</v>
      </c>
      <c r="N23" s="20">
        <v>10</v>
      </c>
    </row>
    <row r="24" spans="2:14" ht="20.100000000000001" customHeight="1" thickBot="1" x14ac:dyDescent="0.25">
      <c r="B24" s="4" t="s">
        <v>231</v>
      </c>
      <c r="C24" s="20">
        <v>23</v>
      </c>
      <c r="D24" s="20">
        <v>21</v>
      </c>
      <c r="E24" s="20">
        <v>40</v>
      </c>
      <c r="F24" s="20">
        <v>4</v>
      </c>
      <c r="G24" s="20">
        <v>1</v>
      </c>
      <c r="H24" s="20">
        <v>5</v>
      </c>
      <c r="I24" s="20">
        <v>19</v>
      </c>
      <c r="J24" s="20">
        <v>20</v>
      </c>
      <c r="K24" s="20">
        <v>35</v>
      </c>
      <c r="L24" s="20">
        <v>0</v>
      </c>
      <c r="M24" s="20">
        <v>0</v>
      </c>
      <c r="N24" s="20">
        <v>0</v>
      </c>
    </row>
    <row r="25" spans="2:14" ht="20.100000000000001" customHeight="1" thickBot="1" x14ac:dyDescent="0.25">
      <c r="B25" s="4" t="s">
        <v>232</v>
      </c>
      <c r="C25" s="20">
        <v>9</v>
      </c>
      <c r="D25" s="20">
        <v>26</v>
      </c>
      <c r="E25" s="20">
        <v>20</v>
      </c>
      <c r="F25" s="20">
        <v>1</v>
      </c>
      <c r="G25" s="20">
        <v>2</v>
      </c>
      <c r="H25" s="20">
        <v>0</v>
      </c>
      <c r="I25" s="20">
        <v>6</v>
      </c>
      <c r="J25" s="20">
        <v>22</v>
      </c>
      <c r="K25" s="20">
        <v>19</v>
      </c>
      <c r="L25" s="20">
        <v>2</v>
      </c>
      <c r="M25" s="20">
        <v>2</v>
      </c>
      <c r="N25" s="20">
        <v>1</v>
      </c>
    </row>
    <row r="26" spans="2:14" ht="20.100000000000001" customHeight="1" thickBot="1" x14ac:dyDescent="0.25">
      <c r="B26" s="5" t="s">
        <v>233</v>
      </c>
      <c r="C26" s="20">
        <v>24</v>
      </c>
      <c r="D26" s="20">
        <v>7</v>
      </c>
      <c r="E26" s="20">
        <v>28</v>
      </c>
      <c r="F26" s="20">
        <v>0</v>
      </c>
      <c r="G26" s="20">
        <v>0</v>
      </c>
      <c r="H26" s="20">
        <v>1</v>
      </c>
      <c r="I26" s="20">
        <v>21</v>
      </c>
      <c r="J26" s="20">
        <v>6</v>
      </c>
      <c r="K26" s="20">
        <v>25</v>
      </c>
      <c r="L26" s="20">
        <v>3</v>
      </c>
      <c r="M26" s="20">
        <v>1</v>
      </c>
      <c r="N26" s="20">
        <v>2</v>
      </c>
    </row>
    <row r="27" spans="2:14" ht="20.100000000000001" customHeight="1" thickBot="1" x14ac:dyDescent="0.25">
      <c r="B27" s="6" t="s">
        <v>234</v>
      </c>
      <c r="C27" s="20">
        <v>2</v>
      </c>
      <c r="D27" s="20">
        <v>1</v>
      </c>
      <c r="E27" s="20">
        <v>2</v>
      </c>
      <c r="F27" s="20">
        <v>1</v>
      </c>
      <c r="G27" s="20">
        <v>0</v>
      </c>
      <c r="H27" s="20">
        <v>1</v>
      </c>
      <c r="I27" s="20">
        <v>1</v>
      </c>
      <c r="J27" s="20">
        <v>1</v>
      </c>
      <c r="K27" s="20">
        <v>1</v>
      </c>
      <c r="L27" s="20">
        <v>0</v>
      </c>
      <c r="M27" s="20">
        <v>0</v>
      </c>
      <c r="N27" s="20">
        <v>0</v>
      </c>
    </row>
    <row r="28" spans="2:14" ht="20.100000000000001" customHeight="1" thickBot="1" x14ac:dyDescent="0.25">
      <c r="B28" s="4" t="s">
        <v>235</v>
      </c>
      <c r="C28" s="20">
        <v>1</v>
      </c>
      <c r="D28" s="20">
        <v>2</v>
      </c>
      <c r="E28" s="20">
        <v>2</v>
      </c>
      <c r="F28" s="20">
        <v>1</v>
      </c>
      <c r="G28" s="20">
        <v>0</v>
      </c>
      <c r="H28" s="20">
        <v>1</v>
      </c>
      <c r="I28" s="20">
        <v>0</v>
      </c>
      <c r="J28" s="20">
        <v>2</v>
      </c>
      <c r="K28" s="20">
        <v>1</v>
      </c>
      <c r="L28" s="20">
        <v>0</v>
      </c>
      <c r="M28" s="20">
        <v>0</v>
      </c>
      <c r="N28" s="20">
        <v>0</v>
      </c>
    </row>
    <row r="29" spans="2:14" ht="20.100000000000001" customHeight="1" thickBot="1" x14ac:dyDescent="0.25">
      <c r="B29" s="4" t="s">
        <v>236</v>
      </c>
      <c r="C29" s="20">
        <v>6</v>
      </c>
      <c r="D29" s="20">
        <v>7</v>
      </c>
      <c r="E29" s="20">
        <v>23</v>
      </c>
      <c r="F29" s="20">
        <v>1</v>
      </c>
      <c r="G29" s="20">
        <v>0</v>
      </c>
      <c r="H29" s="20">
        <v>3</v>
      </c>
      <c r="I29" s="20">
        <v>5</v>
      </c>
      <c r="J29" s="20">
        <v>7</v>
      </c>
      <c r="K29" s="20">
        <v>20</v>
      </c>
      <c r="L29" s="20">
        <v>0</v>
      </c>
      <c r="M29" s="20">
        <v>0</v>
      </c>
      <c r="N29" s="20">
        <v>0</v>
      </c>
    </row>
    <row r="30" spans="2:14" ht="20.100000000000001" customHeight="1" thickBot="1" x14ac:dyDescent="0.25">
      <c r="B30" s="4" t="s">
        <v>237</v>
      </c>
      <c r="C30" s="20">
        <v>2</v>
      </c>
      <c r="D30" s="20">
        <v>0</v>
      </c>
      <c r="E30" s="20">
        <v>2</v>
      </c>
      <c r="F30" s="20">
        <v>2</v>
      </c>
      <c r="G30" s="20">
        <v>0</v>
      </c>
      <c r="H30" s="20">
        <v>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2:14" ht="20.100000000000001" customHeight="1" thickBot="1" x14ac:dyDescent="0.25">
      <c r="B31" s="4" t="s">
        <v>238</v>
      </c>
      <c r="C31" s="20">
        <v>2</v>
      </c>
      <c r="D31" s="20">
        <v>5</v>
      </c>
      <c r="E31" s="20">
        <v>2</v>
      </c>
      <c r="F31" s="20">
        <v>0</v>
      </c>
      <c r="G31" s="20">
        <v>0</v>
      </c>
      <c r="H31" s="20">
        <v>0</v>
      </c>
      <c r="I31" s="20">
        <v>2</v>
      </c>
      <c r="J31" s="20">
        <v>3</v>
      </c>
      <c r="K31" s="20">
        <v>2</v>
      </c>
      <c r="L31" s="20">
        <v>0</v>
      </c>
      <c r="M31" s="20">
        <v>2</v>
      </c>
      <c r="N31" s="20">
        <v>0</v>
      </c>
    </row>
    <row r="32" spans="2:14" ht="20.100000000000001" customHeight="1" thickBot="1" x14ac:dyDescent="0.25">
      <c r="B32" s="4" t="s">
        <v>239</v>
      </c>
      <c r="C32" s="20">
        <v>2</v>
      </c>
      <c r="D32" s="20">
        <v>0</v>
      </c>
      <c r="E32" s="20">
        <v>8</v>
      </c>
      <c r="F32" s="20">
        <v>2</v>
      </c>
      <c r="G32" s="20">
        <v>0</v>
      </c>
      <c r="H32" s="20">
        <v>8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2:14" ht="20.100000000000001" customHeight="1" thickBot="1" x14ac:dyDescent="0.25">
      <c r="B33" s="4" t="s">
        <v>240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2:14" ht="20.100000000000001" customHeight="1" thickBot="1" x14ac:dyDescent="0.25">
      <c r="B34" s="4" t="s">
        <v>241</v>
      </c>
      <c r="C34" s="20">
        <v>10</v>
      </c>
      <c r="D34" s="20">
        <v>8</v>
      </c>
      <c r="E34" s="20">
        <v>2</v>
      </c>
      <c r="F34" s="20">
        <v>5</v>
      </c>
      <c r="G34" s="20">
        <v>4</v>
      </c>
      <c r="H34" s="20">
        <v>1</v>
      </c>
      <c r="I34" s="20">
        <v>5</v>
      </c>
      <c r="J34" s="20">
        <v>4</v>
      </c>
      <c r="K34" s="20">
        <v>1</v>
      </c>
      <c r="L34" s="20">
        <v>0</v>
      </c>
      <c r="M34" s="20">
        <v>0</v>
      </c>
      <c r="N34" s="20">
        <v>0</v>
      </c>
    </row>
    <row r="35" spans="2:14" ht="20.100000000000001" customHeight="1" thickBot="1" x14ac:dyDescent="0.25">
      <c r="B35" s="4" t="s">
        <v>242</v>
      </c>
      <c r="C35" s="20">
        <v>0</v>
      </c>
      <c r="D35" s="20">
        <v>2</v>
      </c>
      <c r="E35" s="20">
        <v>1</v>
      </c>
      <c r="F35" s="20">
        <v>0</v>
      </c>
      <c r="G35" s="20">
        <v>0</v>
      </c>
      <c r="H35" s="20">
        <v>0</v>
      </c>
      <c r="I35" s="20">
        <v>0</v>
      </c>
      <c r="J35" s="20">
        <v>2</v>
      </c>
      <c r="K35" s="20">
        <v>1</v>
      </c>
      <c r="L35" s="20">
        <v>0</v>
      </c>
      <c r="M35" s="20">
        <v>0</v>
      </c>
      <c r="N35" s="20">
        <v>0</v>
      </c>
    </row>
    <row r="36" spans="2:14" ht="20.100000000000001" customHeight="1" thickBot="1" x14ac:dyDescent="0.25">
      <c r="B36" s="4" t="s">
        <v>243</v>
      </c>
      <c r="C36" s="20">
        <v>6</v>
      </c>
      <c r="D36" s="20">
        <v>9</v>
      </c>
      <c r="E36" s="20">
        <v>4</v>
      </c>
      <c r="F36" s="20">
        <v>0</v>
      </c>
      <c r="G36" s="20">
        <v>1</v>
      </c>
      <c r="H36" s="20">
        <v>0</v>
      </c>
      <c r="I36" s="20">
        <v>1</v>
      </c>
      <c r="J36" s="20">
        <v>4</v>
      </c>
      <c r="K36" s="20">
        <v>3</v>
      </c>
      <c r="L36" s="20">
        <v>5</v>
      </c>
      <c r="M36" s="20">
        <v>4</v>
      </c>
      <c r="N36" s="20">
        <v>1</v>
      </c>
    </row>
    <row r="37" spans="2:14" ht="20.100000000000001" customHeight="1" thickBot="1" x14ac:dyDescent="0.25">
      <c r="B37" s="4" t="s">
        <v>244</v>
      </c>
      <c r="C37" s="20">
        <v>4</v>
      </c>
      <c r="D37" s="20">
        <v>3</v>
      </c>
      <c r="E37" s="20">
        <v>14</v>
      </c>
      <c r="F37" s="20">
        <v>0</v>
      </c>
      <c r="G37" s="20">
        <v>1</v>
      </c>
      <c r="H37" s="20">
        <v>0</v>
      </c>
      <c r="I37" s="20">
        <v>4</v>
      </c>
      <c r="J37" s="20">
        <v>2</v>
      </c>
      <c r="K37" s="20">
        <v>14</v>
      </c>
      <c r="L37" s="20">
        <v>0</v>
      </c>
      <c r="M37" s="20">
        <v>0</v>
      </c>
      <c r="N37" s="20">
        <v>0</v>
      </c>
    </row>
    <row r="38" spans="2:14" ht="20.100000000000001" customHeight="1" thickBot="1" x14ac:dyDescent="0.25">
      <c r="B38" s="4" t="s">
        <v>245</v>
      </c>
      <c r="C38" s="20">
        <v>2</v>
      </c>
      <c r="D38" s="20">
        <v>2</v>
      </c>
      <c r="E38" s="20">
        <v>10</v>
      </c>
      <c r="F38" s="20">
        <v>1</v>
      </c>
      <c r="G38" s="20">
        <v>1</v>
      </c>
      <c r="H38" s="20">
        <v>9</v>
      </c>
      <c r="I38" s="20">
        <v>1</v>
      </c>
      <c r="J38" s="20">
        <v>1</v>
      </c>
      <c r="K38" s="20">
        <v>1</v>
      </c>
      <c r="L38" s="20">
        <v>0</v>
      </c>
      <c r="M38" s="20">
        <v>0</v>
      </c>
      <c r="N38" s="20">
        <v>0</v>
      </c>
    </row>
    <row r="39" spans="2:14" ht="20.100000000000001" customHeight="1" thickBot="1" x14ac:dyDescent="0.25">
      <c r="B39" s="4" t="s">
        <v>246</v>
      </c>
      <c r="C39" s="20">
        <v>3</v>
      </c>
      <c r="D39" s="20">
        <v>2</v>
      </c>
      <c r="E39" s="20">
        <v>9</v>
      </c>
      <c r="F39" s="20">
        <v>1</v>
      </c>
      <c r="G39" s="20">
        <v>1</v>
      </c>
      <c r="H39" s="20">
        <v>0</v>
      </c>
      <c r="I39" s="20">
        <v>2</v>
      </c>
      <c r="J39" s="20">
        <v>1</v>
      </c>
      <c r="K39" s="20">
        <v>9</v>
      </c>
      <c r="L39" s="20">
        <v>0</v>
      </c>
      <c r="M39" s="20">
        <v>0</v>
      </c>
      <c r="N39" s="20">
        <v>0</v>
      </c>
    </row>
    <row r="40" spans="2:14" ht="20.100000000000001" customHeight="1" thickBot="1" x14ac:dyDescent="0.25">
      <c r="B40" s="4" t="s">
        <v>247</v>
      </c>
      <c r="C40" s="20">
        <v>7</v>
      </c>
      <c r="D40" s="20">
        <v>7</v>
      </c>
      <c r="E40" s="20">
        <v>10</v>
      </c>
      <c r="F40" s="20">
        <v>1</v>
      </c>
      <c r="G40" s="20">
        <v>1</v>
      </c>
      <c r="H40" s="20">
        <v>1</v>
      </c>
      <c r="I40" s="20">
        <v>3</v>
      </c>
      <c r="J40" s="20">
        <v>3</v>
      </c>
      <c r="K40" s="20">
        <v>9</v>
      </c>
      <c r="L40" s="20">
        <v>3</v>
      </c>
      <c r="M40" s="20">
        <v>3</v>
      </c>
      <c r="N40" s="20">
        <v>0</v>
      </c>
    </row>
    <row r="41" spans="2:14" ht="20.100000000000001" customHeight="1" thickBot="1" x14ac:dyDescent="0.25">
      <c r="B41" s="4" t="s">
        <v>248</v>
      </c>
      <c r="C41" s="20">
        <v>150</v>
      </c>
      <c r="D41" s="20">
        <v>104</v>
      </c>
      <c r="E41" s="20">
        <v>256</v>
      </c>
      <c r="F41" s="20">
        <v>51</v>
      </c>
      <c r="G41" s="20">
        <v>31</v>
      </c>
      <c r="H41" s="20">
        <v>85</v>
      </c>
      <c r="I41" s="20">
        <v>96</v>
      </c>
      <c r="J41" s="20">
        <v>71</v>
      </c>
      <c r="K41" s="20">
        <v>164</v>
      </c>
      <c r="L41" s="20">
        <v>3</v>
      </c>
      <c r="M41" s="20">
        <v>2</v>
      </c>
      <c r="N41" s="20">
        <v>7</v>
      </c>
    </row>
    <row r="42" spans="2:14" ht="20.100000000000001" customHeight="1" thickBot="1" x14ac:dyDescent="0.25">
      <c r="B42" s="4" t="s">
        <v>249</v>
      </c>
      <c r="C42" s="20">
        <v>22</v>
      </c>
      <c r="D42" s="20">
        <v>12</v>
      </c>
      <c r="E42" s="20">
        <v>45</v>
      </c>
      <c r="F42" s="20">
        <v>6</v>
      </c>
      <c r="G42" s="20">
        <v>3</v>
      </c>
      <c r="H42" s="20">
        <v>17</v>
      </c>
      <c r="I42" s="20">
        <v>16</v>
      </c>
      <c r="J42" s="20">
        <v>9</v>
      </c>
      <c r="K42" s="20">
        <v>26</v>
      </c>
      <c r="L42" s="20">
        <v>0</v>
      </c>
      <c r="M42" s="20">
        <v>0</v>
      </c>
      <c r="N42" s="20">
        <v>2</v>
      </c>
    </row>
    <row r="43" spans="2:14" ht="20.100000000000001" customHeight="1" thickBot="1" x14ac:dyDescent="0.25">
      <c r="B43" s="4" t="s">
        <v>250</v>
      </c>
      <c r="C43" s="20">
        <v>11</v>
      </c>
      <c r="D43" s="20">
        <v>4</v>
      </c>
      <c r="E43" s="20">
        <v>11</v>
      </c>
      <c r="F43" s="20">
        <v>2</v>
      </c>
      <c r="G43" s="20">
        <v>1</v>
      </c>
      <c r="H43" s="20">
        <v>2</v>
      </c>
      <c r="I43" s="20">
        <v>7</v>
      </c>
      <c r="J43" s="20">
        <v>2</v>
      </c>
      <c r="K43" s="20">
        <v>7</v>
      </c>
      <c r="L43" s="20">
        <v>2</v>
      </c>
      <c r="M43" s="20">
        <v>1</v>
      </c>
      <c r="N43" s="20">
        <v>2</v>
      </c>
    </row>
    <row r="44" spans="2:14" ht="20.100000000000001" customHeight="1" thickBot="1" x14ac:dyDescent="0.25">
      <c r="B44" s="4" t="s">
        <v>251</v>
      </c>
      <c r="C44" s="20">
        <v>20</v>
      </c>
      <c r="D44" s="20">
        <v>23</v>
      </c>
      <c r="E44" s="20">
        <v>35</v>
      </c>
      <c r="F44" s="20">
        <v>6</v>
      </c>
      <c r="G44" s="20">
        <v>11</v>
      </c>
      <c r="H44" s="20">
        <v>10</v>
      </c>
      <c r="I44" s="20">
        <v>14</v>
      </c>
      <c r="J44" s="20">
        <v>12</v>
      </c>
      <c r="K44" s="20">
        <v>23</v>
      </c>
      <c r="L44" s="20">
        <v>0</v>
      </c>
      <c r="M44" s="20">
        <v>0</v>
      </c>
      <c r="N44" s="20">
        <v>2</v>
      </c>
    </row>
    <row r="45" spans="2:14" ht="20.100000000000001" customHeight="1" thickBot="1" x14ac:dyDescent="0.25">
      <c r="B45" s="4" t="s">
        <v>252</v>
      </c>
      <c r="C45" s="20">
        <v>25</v>
      </c>
      <c r="D45" s="20">
        <v>15</v>
      </c>
      <c r="E45" s="20">
        <v>63</v>
      </c>
      <c r="F45" s="20">
        <v>11</v>
      </c>
      <c r="G45" s="20">
        <v>7</v>
      </c>
      <c r="H45" s="20">
        <v>24</v>
      </c>
      <c r="I45" s="20">
        <v>13</v>
      </c>
      <c r="J45" s="20">
        <v>8</v>
      </c>
      <c r="K45" s="20">
        <v>38</v>
      </c>
      <c r="L45" s="20">
        <v>1</v>
      </c>
      <c r="M45" s="20">
        <v>0</v>
      </c>
      <c r="N45" s="20">
        <v>1</v>
      </c>
    </row>
    <row r="46" spans="2:14" ht="20.100000000000001" customHeight="1" thickBot="1" x14ac:dyDescent="0.25">
      <c r="B46" s="4" t="s">
        <v>253</v>
      </c>
      <c r="C46" s="20">
        <v>12</v>
      </c>
      <c r="D46" s="20">
        <v>11</v>
      </c>
      <c r="E46" s="20">
        <v>11</v>
      </c>
      <c r="F46" s="20">
        <v>6</v>
      </c>
      <c r="G46" s="20">
        <v>4</v>
      </c>
      <c r="H46" s="20">
        <v>8</v>
      </c>
      <c r="I46" s="20">
        <v>6</v>
      </c>
      <c r="J46" s="20">
        <v>7</v>
      </c>
      <c r="K46" s="20">
        <v>3</v>
      </c>
      <c r="L46" s="20">
        <v>0</v>
      </c>
      <c r="M46" s="20">
        <v>0</v>
      </c>
      <c r="N46" s="20">
        <v>0</v>
      </c>
    </row>
    <row r="47" spans="2:14" ht="20.100000000000001" customHeight="1" thickBot="1" x14ac:dyDescent="0.25">
      <c r="B47" s="4" t="s">
        <v>254</v>
      </c>
      <c r="C47" s="20">
        <v>57</v>
      </c>
      <c r="D47" s="20">
        <v>56</v>
      </c>
      <c r="E47" s="20">
        <v>99</v>
      </c>
      <c r="F47" s="20">
        <v>23</v>
      </c>
      <c r="G47" s="20">
        <v>15</v>
      </c>
      <c r="H47" s="20">
        <v>19</v>
      </c>
      <c r="I47" s="20">
        <v>30</v>
      </c>
      <c r="J47" s="20">
        <v>35</v>
      </c>
      <c r="K47" s="20">
        <v>78</v>
      </c>
      <c r="L47" s="20">
        <v>4</v>
      </c>
      <c r="M47" s="20">
        <v>6</v>
      </c>
      <c r="N47" s="20">
        <v>2</v>
      </c>
    </row>
    <row r="48" spans="2:14" ht="20.100000000000001" customHeight="1" thickBot="1" x14ac:dyDescent="0.25">
      <c r="B48" s="4" t="s">
        <v>255</v>
      </c>
      <c r="C48" s="20">
        <v>3</v>
      </c>
      <c r="D48" s="20">
        <v>5</v>
      </c>
      <c r="E48" s="20">
        <v>4</v>
      </c>
      <c r="F48" s="20">
        <v>0</v>
      </c>
      <c r="G48" s="20">
        <v>1</v>
      </c>
      <c r="H48" s="20">
        <v>0</v>
      </c>
      <c r="I48" s="20">
        <v>2</v>
      </c>
      <c r="J48" s="20">
        <v>3</v>
      </c>
      <c r="K48" s="20">
        <v>4</v>
      </c>
      <c r="L48" s="20">
        <v>1</v>
      </c>
      <c r="M48" s="20">
        <v>1</v>
      </c>
      <c r="N48" s="20">
        <v>0</v>
      </c>
    </row>
    <row r="49" spans="2:14" ht="20.100000000000001" customHeight="1" thickBot="1" x14ac:dyDescent="0.25">
      <c r="B49" s="4" t="s">
        <v>256</v>
      </c>
      <c r="C49" s="20">
        <v>5</v>
      </c>
      <c r="D49" s="20">
        <v>4</v>
      </c>
      <c r="E49" s="20">
        <v>3</v>
      </c>
      <c r="F49" s="20">
        <v>3</v>
      </c>
      <c r="G49" s="20">
        <v>2</v>
      </c>
      <c r="H49" s="20">
        <v>2</v>
      </c>
      <c r="I49" s="20">
        <v>2</v>
      </c>
      <c r="J49" s="20">
        <v>2</v>
      </c>
      <c r="K49" s="20">
        <v>1</v>
      </c>
      <c r="L49" s="20">
        <v>0</v>
      </c>
      <c r="M49" s="20">
        <v>0</v>
      </c>
      <c r="N49" s="20">
        <v>0</v>
      </c>
    </row>
    <row r="50" spans="2:14" ht="20.100000000000001" customHeight="1" thickBot="1" x14ac:dyDescent="0.25">
      <c r="B50" s="4" t="s">
        <v>257</v>
      </c>
      <c r="C50" s="20">
        <v>19</v>
      </c>
      <c r="D50" s="20">
        <v>15</v>
      </c>
      <c r="E50" s="20">
        <v>44</v>
      </c>
      <c r="F50" s="20">
        <v>5</v>
      </c>
      <c r="G50" s="20">
        <v>1</v>
      </c>
      <c r="H50" s="20">
        <v>8</v>
      </c>
      <c r="I50" s="20">
        <v>11</v>
      </c>
      <c r="J50" s="20">
        <v>6</v>
      </c>
      <c r="K50" s="20">
        <v>32</v>
      </c>
      <c r="L50" s="20">
        <v>3</v>
      </c>
      <c r="M50" s="20">
        <v>8</v>
      </c>
      <c r="N50" s="20">
        <v>4</v>
      </c>
    </row>
    <row r="51" spans="2:14" ht="20.100000000000001" customHeight="1" thickBot="1" x14ac:dyDescent="0.25">
      <c r="B51" s="4" t="s">
        <v>258</v>
      </c>
      <c r="C51" s="20">
        <v>1</v>
      </c>
      <c r="D51" s="20">
        <v>6</v>
      </c>
      <c r="E51" s="20">
        <v>2</v>
      </c>
      <c r="F51" s="20">
        <v>0</v>
      </c>
      <c r="G51" s="20">
        <v>0</v>
      </c>
      <c r="H51" s="20">
        <v>0</v>
      </c>
      <c r="I51" s="20">
        <v>1</v>
      </c>
      <c r="J51" s="20">
        <v>6</v>
      </c>
      <c r="K51" s="20">
        <v>2</v>
      </c>
      <c r="L51" s="20">
        <v>0</v>
      </c>
      <c r="M51" s="20">
        <v>0</v>
      </c>
      <c r="N51" s="20">
        <v>0</v>
      </c>
    </row>
    <row r="52" spans="2:14" ht="20.100000000000001" customHeight="1" thickBot="1" x14ac:dyDescent="0.25">
      <c r="B52" s="4" t="s">
        <v>259</v>
      </c>
      <c r="C52" s="20">
        <v>5</v>
      </c>
      <c r="D52" s="20">
        <v>4</v>
      </c>
      <c r="E52" s="20">
        <v>11</v>
      </c>
      <c r="F52" s="20">
        <v>2</v>
      </c>
      <c r="G52" s="20">
        <v>3</v>
      </c>
      <c r="H52" s="20">
        <v>3</v>
      </c>
      <c r="I52" s="20">
        <v>3</v>
      </c>
      <c r="J52" s="20">
        <v>1</v>
      </c>
      <c r="K52" s="20">
        <v>6</v>
      </c>
      <c r="L52" s="20">
        <v>0</v>
      </c>
      <c r="M52" s="20">
        <v>0</v>
      </c>
      <c r="N52" s="20">
        <v>2</v>
      </c>
    </row>
    <row r="53" spans="2:14" ht="20.100000000000001" customHeight="1" thickBot="1" x14ac:dyDescent="0.25">
      <c r="B53" s="4" t="s">
        <v>260</v>
      </c>
      <c r="C53" s="20">
        <v>19</v>
      </c>
      <c r="D53" s="20">
        <v>9</v>
      </c>
      <c r="E53" s="20">
        <v>38</v>
      </c>
      <c r="F53" s="20">
        <v>8</v>
      </c>
      <c r="G53" s="20">
        <v>2</v>
      </c>
      <c r="H53" s="20">
        <v>16</v>
      </c>
      <c r="I53" s="20">
        <v>11</v>
      </c>
      <c r="J53" s="20">
        <v>7</v>
      </c>
      <c r="K53" s="20">
        <v>22</v>
      </c>
      <c r="L53" s="20">
        <v>0</v>
      </c>
      <c r="M53" s="20">
        <v>0</v>
      </c>
      <c r="N53" s="20">
        <v>0</v>
      </c>
    </row>
    <row r="54" spans="2:14" ht="20.100000000000001" customHeight="1" thickBot="1" x14ac:dyDescent="0.25">
      <c r="B54" s="4" t="s">
        <v>261</v>
      </c>
      <c r="C54" s="20">
        <v>126</v>
      </c>
      <c r="D54" s="20">
        <v>158</v>
      </c>
      <c r="E54" s="20">
        <v>152</v>
      </c>
      <c r="F54" s="20">
        <v>24</v>
      </c>
      <c r="G54" s="20">
        <v>35</v>
      </c>
      <c r="H54" s="20">
        <v>25</v>
      </c>
      <c r="I54" s="20">
        <v>86</v>
      </c>
      <c r="J54" s="20">
        <v>93</v>
      </c>
      <c r="K54" s="20">
        <v>116</v>
      </c>
      <c r="L54" s="20">
        <v>16</v>
      </c>
      <c r="M54" s="20">
        <v>30</v>
      </c>
      <c r="N54" s="20">
        <v>11</v>
      </c>
    </row>
    <row r="55" spans="2:14" ht="20.100000000000001" customHeight="1" thickBot="1" x14ac:dyDescent="0.25">
      <c r="B55" s="4" t="s">
        <v>262</v>
      </c>
      <c r="C55" s="20">
        <v>58</v>
      </c>
      <c r="D55" s="20">
        <v>53</v>
      </c>
      <c r="E55" s="20">
        <v>90</v>
      </c>
      <c r="F55" s="20">
        <v>2</v>
      </c>
      <c r="G55" s="20">
        <v>3</v>
      </c>
      <c r="H55" s="20">
        <v>2</v>
      </c>
      <c r="I55" s="20">
        <v>32</v>
      </c>
      <c r="J55" s="20">
        <v>36</v>
      </c>
      <c r="K55" s="20">
        <v>66</v>
      </c>
      <c r="L55" s="20">
        <v>24</v>
      </c>
      <c r="M55" s="20">
        <v>14</v>
      </c>
      <c r="N55" s="20">
        <v>22</v>
      </c>
    </row>
    <row r="56" spans="2:14" ht="20.100000000000001" customHeight="1" thickBot="1" x14ac:dyDescent="0.25">
      <c r="B56" s="4" t="s">
        <v>263</v>
      </c>
      <c r="C56" s="20">
        <v>14</v>
      </c>
      <c r="D56" s="20">
        <v>10</v>
      </c>
      <c r="E56" s="20">
        <v>37</v>
      </c>
      <c r="F56" s="20">
        <v>2</v>
      </c>
      <c r="G56" s="20">
        <v>2</v>
      </c>
      <c r="H56" s="20">
        <v>1</v>
      </c>
      <c r="I56" s="20">
        <v>11</v>
      </c>
      <c r="J56" s="20">
        <v>7</v>
      </c>
      <c r="K56" s="20">
        <v>36</v>
      </c>
      <c r="L56" s="20">
        <v>1</v>
      </c>
      <c r="M56" s="20">
        <v>1</v>
      </c>
      <c r="N56" s="20">
        <v>0</v>
      </c>
    </row>
    <row r="57" spans="2:14" ht="20.100000000000001" customHeight="1" thickBot="1" x14ac:dyDescent="0.25">
      <c r="B57" s="4" t="s">
        <v>264</v>
      </c>
      <c r="C57" s="20">
        <v>13</v>
      </c>
      <c r="D57" s="20">
        <v>10</v>
      </c>
      <c r="E57" s="20">
        <v>18</v>
      </c>
      <c r="F57" s="20">
        <v>3</v>
      </c>
      <c r="G57" s="20">
        <v>4</v>
      </c>
      <c r="H57" s="20">
        <v>3</v>
      </c>
      <c r="I57" s="20">
        <v>5</v>
      </c>
      <c r="J57" s="20">
        <v>3</v>
      </c>
      <c r="K57" s="20">
        <v>10</v>
      </c>
      <c r="L57" s="20">
        <v>5</v>
      </c>
      <c r="M57" s="20">
        <v>3</v>
      </c>
      <c r="N57" s="20">
        <v>5</v>
      </c>
    </row>
    <row r="58" spans="2:14" ht="20.100000000000001" customHeight="1" thickBot="1" x14ac:dyDescent="0.25">
      <c r="B58" s="4" t="s">
        <v>265</v>
      </c>
      <c r="C58" s="20">
        <v>7</v>
      </c>
      <c r="D58" s="20">
        <v>1</v>
      </c>
      <c r="E58" s="20">
        <v>21</v>
      </c>
      <c r="F58" s="20">
        <v>3</v>
      </c>
      <c r="G58" s="20">
        <v>0</v>
      </c>
      <c r="H58" s="20">
        <v>7</v>
      </c>
      <c r="I58" s="20">
        <v>4</v>
      </c>
      <c r="J58" s="20">
        <v>1</v>
      </c>
      <c r="K58" s="20">
        <v>14</v>
      </c>
      <c r="L58" s="20">
        <v>0</v>
      </c>
      <c r="M58" s="20">
        <v>0</v>
      </c>
      <c r="N58" s="20">
        <v>0</v>
      </c>
    </row>
    <row r="59" spans="2:14" ht="20.100000000000001" customHeight="1" thickBot="1" x14ac:dyDescent="0.25">
      <c r="B59" s="4" t="s">
        <v>266</v>
      </c>
      <c r="C59" s="20">
        <v>19</v>
      </c>
      <c r="D59" s="20">
        <v>17</v>
      </c>
      <c r="E59" s="20">
        <v>63</v>
      </c>
      <c r="F59" s="20">
        <v>2</v>
      </c>
      <c r="G59" s="20">
        <v>1</v>
      </c>
      <c r="H59" s="20">
        <v>5</v>
      </c>
      <c r="I59" s="20">
        <v>14</v>
      </c>
      <c r="J59" s="20">
        <v>11</v>
      </c>
      <c r="K59" s="20">
        <v>44</v>
      </c>
      <c r="L59" s="20">
        <v>3</v>
      </c>
      <c r="M59" s="20">
        <v>5</v>
      </c>
      <c r="N59" s="20">
        <v>14</v>
      </c>
    </row>
    <row r="60" spans="2:14" ht="20.100000000000001" customHeight="1" thickBot="1" x14ac:dyDescent="0.25">
      <c r="B60" s="4" t="s">
        <v>267</v>
      </c>
      <c r="C60" s="20">
        <v>7</v>
      </c>
      <c r="D60" s="20">
        <v>4</v>
      </c>
      <c r="E60" s="20">
        <v>9</v>
      </c>
      <c r="F60" s="20">
        <v>1</v>
      </c>
      <c r="G60" s="20">
        <v>1</v>
      </c>
      <c r="H60" s="20">
        <v>0</v>
      </c>
      <c r="I60" s="20">
        <v>6</v>
      </c>
      <c r="J60" s="20">
        <v>3</v>
      </c>
      <c r="K60" s="20">
        <v>9</v>
      </c>
      <c r="L60" s="20">
        <v>0</v>
      </c>
      <c r="M60" s="20">
        <v>0</v>
      </c>
      <c r="N60" s="20">
        <v>0</v>
      </c>
    </row>
    <row r="61" spans="2:14" ht="20.100000000000001" customHeight="1" thickBot="1" x14ac:dyDescent="0.25">
      <c r="B61" s="7" t="s">
        <v>22</v>
      </c>
      <c r="C61" s="9">
        <v>1007</v>
      </c>
      <c r="D61" s="9">
        <v>906</v>
      </c>
      <c r="E61" s="9">
        <v>1689</v>
      </c>
      <c r="F61" s="9">
        <v>236</v>
      </c>
      <c r="G61" s="9">
        <v>187</v>
      </c>
      <c r="H61" s="9">
        <v>350</v>
      </c>
      <c r="I61" s="9">
        <v>651</v>
      </c>
      <c r="J61" s="9">
        <v>588</v>
      </c>
      <c r="K61" s="9">
        <v>1217</v>
      </c>
      <c r="L61" s="9">
        <v>120</v>
      </c>
      <c r="M61" s="9">
        <v>131</v>
      </c>
      <c r="N61" s="9">
        <v>122</v>
      </c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80"/>
      <c r="C9" s="78" t="s">
        <v>89</v>
      </c>
      <c r="D9" s="76"/>
      <c r="E9" s="79"/>
      <c r="F9" s="78" t="s">
        <v>90</v>
      </c>
      <c r="G9" s="76"/>
      <c r="H9" s="76"/>
      <c r="I9" s="78" t="s">
        <v>91</v>
      </c>
      <c r="J9" s="76"/>
      <c r="K9" s="76"/>
      <c r="L9" s="78" t="s">
        <v>92</v>
      </c>
      <c r="M9" s="76"/>
      <c r="N9" s="76"/>
      <c r="O9" s="78" t="s">
        <v>93</v>
      </c>
      <c r="P9" s="76"/>
      <c r="Q9" s="76"/>
      <c r="R9" s="78" t="s">
        <v>94</v>
      </c>
      <c r="S9" s="76"/>
      <c r="T9" s="76"/>
      <c r="U9" s="78" t="s">
        <v>95</v>
      </c>
      <c r="V9" s="76"/>
      <c r="W9" s="76"/>
      <c r="X9" s="78" t="s">
        <v>96</v>
      </c>
      <c r="Y9" s="76"/>
      <c r="Z9" s="76"/>
      <c r="AA9" s="78" t="s">
        <v>97</v>
      </c>
      <c r="AB9" s="76"/>
      <c r="AC9" s="76"/>
      <c r="AD9" s="78" t="s">
        <v>98</v>
      </c>
      <c r="AE9" s="76"/>
      <c r="AF9" s="76"/>
      <c r="AG9" s="78" t="s">
        <v>99</v>
      </c>
      <c r="AH9" s="76"/>
      <c r="AI9" s="76"/>
    </row>
    <row r="10" spans="2:35" ht="42.75" customHeight="1" thickBot="1" x14ac:dyDescent="0.25">
      <c r="B10" s="80"/>
      <c r="C10" s="8" t="s">
        <v>100</v>
      </c>
      <c r="D10" s="8" t="s">
        <v>34</v>
      </c>
      <c r="E10" s="8" t="s">
        <v>35</v>
      </c>
      <c r="F10" s="8" t="s">
        <v>101</v>
      </c>
      <c r="G10" s="8" t="s">
        <v>34</v>
      </c>
      <c r="H10" s="8" t="s">
        <v>35</v>
      </c>
      <c r="I10" s="8" t="s">
        <v>101</v>
      </c>
      <c r="J10" s="8" t="s">
        <v>34</v>
      </c>
      <c r="K10" s="8" t="s">
        <v>35</v>
      </c>
      <c r="L10" s="8" t="s">
        <v>101</v>
      </c>
      <c r="M10" s="8" t="s">
        <v>34</v>
      </c>
      <c r="N10" s="8" t="s">
        <v>35</v>
      </c>
      <c r="O10" s="8" t="s">
        <v>101</v>
      </c>
      <c r="P10" s="8" t="s">
        <v>34</v>
      </c>
      <c r="Q10" s="8" t="s">
        <v>35</v>
      </c>
      <c r="R10" s="8" t="s">
        <v>101</v>
      </c>
      <c r="S10" s="8" t="s">
        <v>34</v>
      </c>
      <c r="T10" s="8" t="s">
        <v>35</v>
      </c>
      <c r="U10" s="8" t="s">
        <v>101</v>
      </c>
      <c r="V10" s="8" t="s">
        <v>34</v>
      </c>
      <c r="W10" s="8" t="s">
        <v>35</v>
      </c>
      <c r="X10" s="8" t="s">
        <v>101</v>
      </c>
      <c r="Y10" s="8" t="s">
        <v>34</v>
      </c>
      <c r="Z10" s="8" t="s">
        <v>35</v>
      </c>
      <c r="AA10" s="8" t="s">
        <v>101</v>
      </c>
      <c r="AB10" s="8" t="s">
        <v>34</v>
      </c>
      <c r="AC10" s="8" t="s">
        <v>35</v>
      </c>
      <c r="AD10" s="8" t="s">
        <v>101</v>
      </c>
      <c r="AE10" s="8" t="s">
        <v>34</v>
      </c>
      <c r="AF10" s="8" t="s">
        <v>35</v>
      </c>
      <c r="AG10" s="8" t="s">
        <v>101</v>
      </c>
      <c r="AH10" s="8" t="s">
        <v>34</v>
      </c>
      <c r="AI10" s="8" t="s">
        <v>35</v>
      </c>
    </row>
    <row r="11" spans="2:35" ht="20.100000000000001" customHeight="1" thickBot="1" x14ac:dyDescent="0.25">
      <c r="B11" s="3" t="s">
        <v>218</v>
      </c>
      <c r="C11" s="20">
        <v>8</v>
      </c>
      <c r="D11" s="20">
        <v>10</v>
      </c>
      <c r="E11" s="20">
        <v>3</v>
      </c>
      <c r="F11" s="20">
        <v>8</v>
      </c>
      <c r="G11" s="20">
        <v>10</v>
      </c>
      <c r="H11" s="20">
        <v>3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</row>
    <row r="12" spans="2:35" ht="20.100000000000001" customHeight="1" thickBot="1" x14ac:dyDescent="0.25">
      <c r="B12" s="4" t="s">
        <v>219</v>
      </c>
      <c r="C12" s="20">
        <v>38</v>
      </c>
      <c r="D12" s="20">
        <v>39</v>
      </c>
      <c r="E12" s="20">
        <v>2</v>
      </c>
      <c r="F12" s="20">
        <v>38</v>
      </c>
      <c r="G12" s="20">
        <v>39</v>
      </c>
      <c r="H12" s="20">
        <v>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6</v>
      </c>
      <c r="V12" s="20">
        <v>6</v>
      </c>
      <c r="W12" s="20">
        <v>0</v>
      </c>
      <c r="X12" s="20">
        <v>6</v>
      </c>
      <c r="Y12" s="20">
        <v>6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220</v>
      </c>
      <c r="C13" s="20">
        <v>25</v>
      </c>
      <c r="D13" s="20">
        <v>30</v>
      </c>
      <c r="E13" s="20">
        <v>4</v>
      </c>
      <c r="F13" s="20">
        <v>25</v>
      </c>
      <c r="G13" s="20">
        <v>30</v>
      </c>
      <c r="H13" s="20">
        <v>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7</v>
      </c>
      <c r="V13" s="20">
        <v>5</v>
      </c>
      <c r="W13" s="20">
        <v>2</v>
      </c>
      <c r="X13" s="20">
        <v>7</v>
      </c>
      <c r="Y13" s="20">
        <v>5</v>
      </c>
      <c r="Z13" s="20">
        <v>2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221</v>
      </c>
      <c r="C14" s="20">
        <v>27</v>
      </c>
      <c r="D14" s="20">
        <v>20</v>
      </c>
      <c r="E14" s="20">
        <v>10</v>
      </c>
      <c r="F14" s="20">
        <v>27</v>
      </c>
      <c r="G14" s="20">
        <v>20</v>
      </c>
      <c r="H14" s="20">
        <v>10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222</v>
      </c>
      <c r="C15" s="20">
        <v>13</v>
      </c>
      <c r="D15" s="20">
        <v>13</v>
      </c>
      <c r="E15" s="20">
        <v>5</v>
      </c>
      <c r="F15" s="20">
        <v>13</v>
      </c>
      <c r="G15" s="20">
        <v>13</v>
      </c>
      <c r="H15" s="20">
        <v>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3</v>
      </c>
      <c r="X15" s="20">
        <v>0</v>
      </c>
      <c r="Y15" s="20">
        <v>0</v>
      </c>
      <c r="Z15" s="20">
        <v>3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223</v>
      </c>
      <c r="C16" s="20">
        <v>34</v>
      </c>
      <c r="D16" s="20">
        <v>38</v>
      </c>
      <c r="E16" s="20">
        <v>8</v>
      </c>
      <c r="F16" s="20">
        <v>34</v>
      </c>
      <c r="G16" s="20">
        <v>38</v>
      </c>
      <c r="H16" s="20">
        <v>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6</v>
      </c>
      <c r="V16" s="20">
        <v>6</v>
      </c>
      <c r="W16" s="20">
        <v>0</v>
      </c>
      <c r="X16" s="20">
        <v>6</v>
      </c>
      <c r="Y16" s="20">
        <v>6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224</v>
      </c>
      <c r="C17" s="20">
        <v>114</v>
      </c>
      <c r="D17" s="20">
        <v>117</v>
      </c>
      <c r="E17" s="20">
        <v>25</v>
      </c>
      <c r="F17" s="20">
        <v>105</v>
      </c>
      <c r="G17" s="20">
        <v>112</v>
      </c>
      <c r="H17" s="20">
        <v>16</v>
      </c>
      <c r="I17" s="20">
        <v>1</v>
      </c>
      <c r="J17" s="20">
        <v>0</v>
      </c>
      <c r="K17" s="20">
        <v>1</v>
      </c>
      <c r="L17" s="20">
        <v>0</v>
      </c>
      <c r="M17" s="20">
        <v>0</v>
      </c>
      <c r="N17" s="20">
        <v>0</v>
      </c>
      <c r="O17" s="20">
        <v>8</v>
      </c>
      <c r="P17" s="20">
        <v>5</v>
      </c>
      <c r="Q17" s="20">
        <v>8</v>
      </c>
      <c r="R17" s="20">
        <v>0</v>
      </c>
      <c r="S17" s="20">
        <v>0</v>
      </c>
      <c r="T17" s="20">
        <v>0</v>
      </c>
      <c r="U17" s="20">
        <v>13</v>
      </c>
      <c r="V17" s="20">
        <v>16</v>
      </c>
      <c r="W17" s="20">
        <v>1</v>
      </c>
      <c r="X17" s="20">
        <v>13</v>
      </c>
      <c r="Y17" s="20">
        <v>16</v>
      </c>
      <c r="Z17" s="20">
        <v>1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225</v>
      </c>
      <c r="C18" s="20">
        <v>64</v>
      </c>
      <c r="D18" s="20">
        <v>61</v>
      </c>
      <c r="E18" s="20">
        <v>10</v>
      </c>
      <c r="F18" s="20">
        <v>64</v>
      </c>
      <c r="G18" s="20">
        <v>61</v>
      </c>
      <c r="H18" s="20">
        <v>10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15</v>
      </c>
      <c r="V18" s="20">
        <v>18</v>
      </c>
      <c r="W18" s="20">
        <v>1</v>
      </c>
      <c r="X18" s="20">
        <v>15</v>
      </c>
      <c r="Y18" s="20">
        <v>18</v>
      </c>
      <c r="Z18" s="20">
        <v>1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226</v>
      </c>
      <c r="C19" s="20">
        <v>57</v>
      </c>
      <c r="D19" s="20">
        <v>54</v>
      </c>
      <c r="E19" s="20">
        <v>3</v>
      </c>
      <c r="F19" s="20">
        <v>57</v>
      </c>
      <c r="G19" s="20">
        <v>54</v>
      </c>
      <c r="H19" s="20">
        <v>3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227</v>
      </c>
      <c r="C20" s="20">
        <v>1</v>
      </c>
      <c r="D20" s="20">
        <v>1</v>
      </c>
      <c r="E20" s="20">
        <v>0</v>
      </c>
      <c r="F20" s="20">
        <v>1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228</v>
      </c>
      <c r="C21" s="20">
        <v>35</v>
      </c>
      <c r="D21" s="20">
        <v>37</v>
      </c>
      <c r="E21" s="20">
        <v>2</v>
      </c>
      <c r="F21" s="20">
        <v>35</v>
      </c>
      <c r="G21" s="20">
        <v>37</v>
      </c>
      <c r="H21" s="20">
        <v>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7</v>
      </c>
      <c r="V21" s="20">
        <v>2</v>
      </c>
      <c r="W21" s="20">
        <v>5</v>
      </c>
      <c r="X21" s="20">
        <v>7</v>
      </c>
      <c r="Y21" s="20">
        <v>2</v>
      </c>
      <c r="Z21" s="20">
        <v>5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229</v>
      </c>
      <c r="C22" s="20">
        <v>117</v>
      </c>
      <c r="D22" s="20">
        <v>119</v>
      </c>
      <c r="E22" s="20">
        <v>7</v>
      </c>
      <c r="F22" s="20">
        <v>117</v>
      </c>
      <c r="G22" s="20">
        <v>119</v>
      </c>
      <c r="H22" s="20">
        <v>7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3</v>
      </c>
      <c r="V22" s="20">
        <v>2</v>
      </c>
      <c r="W22" s="20">
        <v>1</v>
      </c>
      <c r="X22" s="20">
        <v>3</v>
      </c>
      <c r="Y22" s="20">
        <v>2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230</v>
      </c>
      <c r="C23" s="20">
        <v>79</v>
      </c>
      <c r="D23" s="20">
        <v>62</v>
      </c>
      <c r="E23" s="20">
        <v>37</v>
      </c>
      <c r="F23" s="20">
        <v>79</v>
      </c>
      <c r="G23" s="20">
        <v>62</v>
      </c>
      <c r="H23" s="20">
        <v>37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19</v>
      </c>
      <c r="V23" s="20">
        <v>18</v>
      </c>
      <c r="W23" s="20">
        <v>7</v>
      </c>
      <c r="X23" s="20">
        <v>19</v>
      </c>
      <c r="Y23" s="20">
        <v>18</v>
      </c>
      <c r="Z23" s="20">
        <v>7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231</v>
      </c>
      <c r="C24" s="20">
        <v>31</v>
      </c>
      <c r="D24" s="20">
        <v>30</v>
      </c>
      <c r="E24" s="20">
        <v>6</v>
      </c>
      <c r="F24" s="20">
        <v>31</v>
      </c>
      <c r="G24" s="20">
        <v>30</v>
      </c>
      <c r="H24" s="20">
        <v>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13</v>
      </c>
      <c r="V24" s="20">
        <v>10</v>
      </c>
      <c r="W24" s="20">
        <v>3</v>
      </c>
      <c r="X24" s="20">
        <v>13</v>
      </c>
      <c r="Y24" s="20">
        <v>10</v>
      </c>
      <c r="Z24" s="20">
        <v>3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232</v>
      </c>
      <c r="C25" s="20">
        <v>52</v>
      </c>
      <c r="D25" s="20">
        <v>47</v>
      </c>
      <c r="E25" s="20">
        <v>7</v>
      </c>
      <c r="F25" s="20">
        <v>52</v>
      </c>
      <c r="G25" s="20">
        <v>47</v>
      </c>
      <c r="H25" s="20">
        <v>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25</v>
      </c>
      <c r="V25" s="20">
        <v>25</v>
      </c>
      <c r="W25" s="20">
        <v>1</v>
      </c>
      <c r="X25" s="20">
        <v>25</v>
      </c>
      <c r="Y25" s="20">
        <v>25</v>
      </c>
      <c r="Z25" s="20">
        <v>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233</v>
      </c>
      <c r="C26" s="20">
        <v>16</v>
      </c>
      <c r="D26" s="20">
        <v>16</v>
      </c>
      <c r="E26" s="20">
        <v>5</v>
      </c>
      <c r="F26" s="20">
        <v>16</v>
      </c>
      <c r="G26" s="20">
        <v>16</v>
      </c>
      <c r="H26" s="20">
        <v>5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6</v>
      </c>
      <c r="V26" s="20">
        <v>6</v>
      </c>
      <c r="W26" s="20">
        <v>3</v>
      </c>
      <c r="X26" s="20">
        <v>6</v>
      </c>
      <c r="Y26" s="20">
        <v>6</v>
      </c>
      <c r="Z26" s="20">
        <v>3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234</v>
      </c>
      <c r="C27" s="20">
        <v>2</v>
      </c>
      <c r="D27" s="20">
        <v>6</v>
      </c>
      <c r="E27" s="20">
        <v>0</v>
      </c>
      <c r="F27" s="20">
        <v>2</v>
      </c>
      <c r="G27" s="20">
        <v>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</row>
    <row r="28" spans="2:35" ht="20.100000000000001" customHeight="1" thickBot="1" x14ac:dyDescent="0.25">
      <c r="B28" s="4" t="s">
        <v>235</v>
      </c>
      <c r="C28" s="20">
        <v>41</v>
      </c>
      <c r="D28" s="20">
        <v>41</v>
      </c>
      <c r="E28" s="20">
        <v>4</v>
      </c>
      <c r="F28" s="20">
        <v>41</v>
      </c>
      <c r="G28" s="20">
        <v>41</v>
      </c>
      <c r="H28" s="20">
        <v>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2</v>
      </c>
      <c r="V28" s="20">
        <v>1</v>
      </c>
      <c r="W28" s="20">
        <v>11</v>
      </c>
      <c r="X28" s="20">
        <v>2</v>
      </c>
      <c r="Y28" s="20">
        <v>1</v>
      </c>
      <c r="Z28" s="20">
        <v>11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</row>
    <row r="29" spans="2:35" ht="20.100000000000001" customHeight="1" thickBot="1" x14ac:dyDescent="0.25">
      <c r="B29" s="4" t="s">
        <v>236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</row>
    <row r="30" spans="2:35" ht="20.100000000000001" customHeight="1" thickBot="1" x14ac:dyDescent="0.25">
      <c r="B30" s="4" t="s">
        <v>237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</row>
    <row r="31" spans="2:35" ht="20.100000000000001" customHeight="1" thickBot="1" x14ac:dyDescent="0.25">
      <c r="B31" s="4" t="s">
        <v>238</v>
      </c>
      <c r="C31" s="20">
        <v>5</v>
      </c>
      <c r="D31" s="20">
        <v>7</v>
      </c>
      <c r="E31" s="20">
        <v>1</v>
      </c>
      <c r="F31" s="20">
        <v>5</v>
      </c>
      <c r="G31" s="20">
        <v>7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</v>
      </c>
      <c r="V31" s="20">
        <v>1</v>
      </c>
      <c r="W31" s="20">
        <v>0</v>
      </c>
      <c r="X31" s="20">
        <v>1</v>
      </c>
      <c r="Y31" s="20">
        <v>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</row>
    <row r="32" spans="2:35" ht="20.100000000000001" customHeight="1" thickBot="1" x14ac:dyDescent="0.25">
      <c r="B32" s="4" t="s">
        <v>239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</row>
    <row r="33" spans="2:35" ht="20.100000000000001" customHeight="1" thickBot="1" x14ac:dyDescent="0.25">
      <c r="B33" s="4" t="s">
        <v>240</v>
      </c>
      <c r="C33" s="20">
        <v>3</v>
      </c>
      <c r="D33" s="20">
        <v>4</v>
      </c>
      <c r="E33" s="20">
        <v>0</v>
      </c>
      <c r="F33" s="20">
        <v>3</v>
      </c>
      <c r="G33" s="20">
        <v>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</row>
    <row r="34" spans="2:35" ht="20.100000000000001" customHeight="1" thickBot="1" x14ac:dyDescent="0.25">
      <c r="B34" s="4" t="s">
        <v>241</v>
      </c>
      <c r="C34" s="20">
        <v>22</v>
      </c>
      <c r="D34" s="20">
        <v>23</v>
      </c>
      <c r="E34" s="20">
        <v>3</v>
      </c>
      <c r="F34" s="20">
        <v>22</v>
      </c>
      <c r="G34" s="20">
        <v>23</v>
      </c>
      <c r="H34" s="20">
        <v>3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3</v>
      </c>
      <c r="V34" s="20">
        <v>4</v>
      </c>
      <c r="W34" s="20">
        <v>1</v>
      </c>
      <c r="X34" s="20">
        <v>3</v>
      </c>
      <c r="Y34" s="20">
        <v>4</v>
      </c>
      <c r="Z34" s="20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</row>
    <row r="35" spans="2:35" ht="20.100000000000001" customHeight="1" thickBot="1" x14ac:dyDescent="0.25">
      <c r="B35" s="4" t="s">
        <v>242</v>
      </c>
      <c r="C35" s="20">
        <v>1</v>
      </c>
      <c r="D35" s="20">
        <v>3</v>
      </c>
      <c r="E35" s="20">
        <v>0</v>
      </c>
      <c r="F35" s="20">
        <v>1</v>
      </c>
      <c r="G35" s="20">
        <v>3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2</v>
      </c>
      <c r="V35" s="20">
        <v>1</v>
      </c>
      <c r="W35" s="20">
        <v>1</v>
      </c>
      <c r="X35" s="20">
        <v>2</v>
      </c>
      <c r="Y35" s="20">
        <v>1</v>
      </c>
      <c r="Z35" s="20">
        <v>1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</row>
    <row r="36" spans="2:35" ht="20.100000000000001" customHeight="1" thickBot="1" x14ac:dyDescent="0.25">
      <c r="B36" s="4" t="s">
        <v>243</v>
      </c>
      <c r="C36" s="20">
        <v>17</v>
      </c>
      <c r="D36" s="20">
        <v>13</v>
      </c>
      <c r="E36" s="20">
        <v>6</v>
      </c>
      <c r="F36" s="20">
        <v>17</v>
      </c>
      <c r="G36" s="20">
        <v>13</v>
      </c>
      <c r="H36" s="20">
        <v>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3</v>
      </c>
      <c r="V36" s="20">
        <v>3</v>
      </c>
      <c r="W36" s="20">
        <v>0</v>
      </c>
      <c r="X36" s="20">
        <v>3</v>
      </c>
      <c r="Y36" s="20">
        <v>3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</row>
    <row r="37" spans="2:35" ht="20.100000000000001" customHeight="1" thickBot="1" x14ac:dyDescent="0.25">
      <c r="B37" s="4" t="s">
        <v>244</v>
      </c>
      <c r="C37" s="20">
        <v>10</v>
      </c>
      <c r="D37" s="20">
        <v>9</v>
      </c>
      <c r="E37" s="20">
        <v>6</v>
      </c>
      <c r="F37" s="20">
        <v>10</v>
      </c>
      <c r="G37" s="20">
        <v>9</v>
      </c>
      <c r="H37" s="20">
        <v>6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2</v>
      </c>
      <c r="V37" s="20">
        <v>2</v>
      </c>
      <c r="W37" s="20">
        <v>9</v>
      </c>
      <c r="X37" s="20">
        <v>2</v>
      </c>
      <c r="Y37" s="20">
        <v>2</v>
      </c>
      <c r="Z37" s="20">
        <v>9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</row>
    <row r="38" spans="2:35" ht="20.100000000000001" customHeight="1" thickBot="1" x14ac:dyDescent="0.25">
      <c r="B38" s="4" t="s">
        <v>245</v>
      </c>
      <c r="C38" s="20">
        <v>6</v>
      </c>
      <c r="D38" s="20">
        <v>5</v>
      </c>
      <c r="E38" s="20">
        <v>1</v>
      </c>
      <c r="F38" s="20">
        <v>6</v>
      </c>
      <c r="G38" s="20">
        <v>5</v>
      </c>
      <c r="H38" s="20">
        <v>1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2</v>
      </c>
      <c r="V38" s="20">
        <v>2</v>
      </c>
      <c r="W38" s="20">
        <v>0</v>
      </c>
      <c r="X38" s="20">
        <v>2</v>
      </c>
      <c r="Y38" s="20">
        <v>2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</row>
    <row r="39" spans="2:35" ht="20.100000000000001" customHeight="1" thickBot="1" x14ac:dyDescent="0.25">
      <c r="B39" s="4" t="s">
        <v>246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1</v>
      </c>
      <c r="V39" s="20">
        <v>2</v>
      </c>
      <c r="W39" s="20">
        <v>1</v>
      </c>
      <c r="X39" s="20">
        <v>1</v>
      </c>
      <c r="Y39" s="20">
        <v>2</v>
      </c>
      <c r="Z39" s="20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</row>
    <row r="40" spans="2:35" ht="20.100000000000001" customHeight="1" thickBot="1" x14ac:dyDescent="0.25">
      <c r="B40" s="4" t="s">
        <v>247</v>
      </c>
      <c r="C40" s="20">
        <v>11</v>
      </c>
      <c r="D40" s="20">
        <v>10</v>
      </c>
      <c r="E40" s="20">
        <v>3</v>
      </c>
      <c r="F40" s="20">
        <v>11</v>
      </c>
      <c r="G40" s="20">
        <v>10</v>
      </c>
      <c r="H40" s="20">
        <v>3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</row>
    <row r="41" spans="2:35" ht="20.100000000000001" customHeight="1" thickBot="1" x14ac:dyDescent="0.25">
      <c r="B41" s="4" t="s">
        <v>248</v>
      </c>
      <c r="C41" s="20">
        <v>235</v>
      </c>
      <c r="D41" s="20">
        <v>232</v>
      </c>
      <c r="E41" s="20">
        <v>89</v>
      </c>
      <c r="F41" s="20">
        <v>235</v>
      </c>
      <c r="G41" s="20">
        <v>232</v>
      </c>
      <c r="H41" s="20">
        <v>89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32</v>
      </c>
      <c r="V41" s="20">
        <v>38</v>
      </c>
      <c r="W41" s="20">
        <v>3</v>
      </c>
      <c r="X41" s="20">
        <v>32</v>
      </c>
      <c r="Y41" s="20">
        <v>38</v>
      </c>
      <c r="Z41" s="20">
        <v>3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</row>
    <row r="42" spans="2:35" ht="20.100000000000001" customHeight="1" thickBot="1" x14ac:dyDescent="0.25">
      <c r="B42" s="4" t="s">
        <v>249</v>
      </c>
      <c r="C42" s="20">
        <v>37</v>
      </c>
      <c r="D42" s="20">
        <v>32</v>
      </c>
      <c r="E42" s="20">
        <v>18</v>
      </c>
      <c r="F42" s="20">
        <v>37</v>
      </c>
      <c r="G42" s="20">
        <v>32</v>
      </c>
      <c r="H42" s="20">
        <v>18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3</v>
      </c>
      <c r="V42" s="20">
        <v>3</v>
      </c>
      <c r="W42" s="20">
        <v>0</v>
      </c>
      <c r="X42" s="20">
        <v>3</v>
      </c>
      <c r="Y42" s="20">
        <v>3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</row>
    <row r="43" spans="2:35" ht="20.100000000000001" customHeight="1" thickBot="1" x14ac:dyDescent="0.25">
      <c r="B43" s="4" t="s">
        <v>250</v>
      </c>
      <c r="C43" s="20">
        <v>31</v>
      </c>
      <c r="D43" s="20">
        <v>30</v>
      </c>
      <c r="E43" s="20">
        <v>5</v>
      </c>
      <c r="F43" s="20">
        <v>31</v>
      </c>
      <c r="G43" s="20">
        <v>30</v>
      </c>
      <c r="H43" s="20">
        <v>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54</v>
      </c>
      <c r="V43" s="20">
        <v>55</v>
      </c>
      <c r="W43" s="20">
        <v>1</v>
      </c>
      <c r="X43" s="20">
        <v>54</v>
      </c>
      <c r="Y43" s="20">
        <v>55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</v>
      </c>
      <c r="AG43" s="20">
        <v>0</v>
      </c>
      <c r="AH43" s="20">
        <v>0</v>
      </c>
      <c r="AI43" s="20">
        <v>0</v>
      </c>
    </row>
    <row r="44" spans="2:35" ht="20.100000000000001" customHeight="1" thickBot="1" x14ac:dyDescent="0.25">
      <c r="B44" s="4" t="s">
        <v>251</v>
      </c>
      <c r="C44" s="20">
        <v>44</v>
      </c>
      <c r="D44" s="20">
        <v>49</v>
      </c>
      <c r="E44" s="20">
        <v>4</v>
      </c>
      <c r="F44" s="20">
        <v>42</v>
      </c>
      <c r="G44" s="20">
        <v>47</v>
      </c>
      <c r="H44" s="20">
        <v>4</v>
      </c>
      <c r="I44" s="20">
        <v>1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1</v>
      </c>
      <c r="Q44" s="20">
        <v>0</v>
      </c>
      <c r="R44" s="20">
        <v>0</v>
      </c>
      <c r="S44" s="20">
        <v>0</v>
      </c>
      <c r="T44" s="20">
        <v>0</v>
      </c>
      <c r="U44" s="20">
        <v>9</v>
      </c>
      <c r="V44" s="20">
        <v>13</v>
      </c>
      <c r="W44" s="20">
        <v>2</v>
      </c>
      <c r="X44" s="20">
        <v>9</v>
      </c>
      <c r="Y44" s="20">
        <v>13</v>
      </c>
      <c r="Z44" s="20">
        <v>2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</row>
    <row r="45" spans="2:35" ht="20.100000000000001" customHeight="1" thickBot="1" x14ac:dyDescent="0.25">
      <c r="B45" s="4" t="s">
        <v>252</v>
      </c>
      <c r="C45" s="20">
        <v>64</v>
      </c>
      <c r="D45" s="20">
        <v>57</v>
      </c>
      <c r="E45" s="20">
        <v>34</v>
      </c>
      <c r="F45" s="20">
        <v>64</v>
      </c>
      <c r="G45" s="20">
        <v>57</v>
      </c>
      <c r="H45" s="20">
        <v>34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8</v>
      </c>
      <c r="V45" s="20">
        <v>11</v>
      </c>
      <c r="W45" s="20">
        <v>1</v>
      </c>
      <c r="X45" s="20">
        <v>8</v>
      </c>
      <c r="Y45" s="20">
        <v>11</v>
      </c>
      <c r="Z45" s="20">
        <v>1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</row>
    <row r="46" spans="2:35" ht="20.100000000000001" customHeight="1" thickBot="1" x14ac:dyDescent="0.25">
      <c r="B46" s="4" t="s">
        <v>253</v>
      </c>
      <c r="C46" s="20">
        <v>23</v>
      </c>
      <c r="D46" s="20">
        <v>22</v>
      </c>
      <c r="E46" s="20">
        <v>3</v>
      </c>
      <c r="F46" s="20">
        <v>23</v>
      </c>
      <c r="G46" s="20">
        <v>22</v>
      </c>
      <c r="H46" s="20">
        <v>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17</v>
      </c>
      <c r="V46" s="20">
        <v>18</v>
      </c>
      <c r="W46" s="20">
        <v>2</v>
      </c>
      <c r="X46" s="20">
        <v>17</v>
      </c>
      <c r="Y46" s="20">
        <v>18</v>
      </c>
      <c r="Z46" s="20">
        <v>2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</row>
    <row r="47" spans="2:35" ht="20.100000000000001" customHeight="1" thickBot="1" x14ac:dyDescent="0.25">
      <c r="B47" s="4" t="s">
        <v>254</v>
      </c>
      <c r="C47" s="20">
        <v>144</v>
      </c>
      <c r="D47" s="20">
        <v>147</v>
      </c>
      <c r="E47" s="20">
        <v>18</v>
      </c>
      <c r="F47" s="20">
        <v>144</v>
      </c>
      <c r="G47" s="20">
        <v>147</v>
      </c>
      <c r="H47" s="20">
        <v>18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14</v>
      </c>
      <c r="V47" s="20">
        <v>22</v>
      </c>
      <c r="W47" s="20">
        <v>2</v>
      </c>
      <c r="X47" s="20">
        <v>14</v>
      </c>
      <c r="Y47" s="20">
        <v>22</v>
      </c>
      <c r="Z47" s="20">
        <v>2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</row>
    <row r="48" spans="2:35" ht="20.100000000000001" customHeight="1" thickBot="1" x14ac:dyDescent="0.25">
      <c r="B48" s="4" t="s">
        <v>255</v>
      </c>
      <c r="C48" s="20">
        <v>33</v>
      </c>
      <c r="D48" s="20">
        <v>28</v>
      </c>
      <c r="E48" s="20">
        <v>7</v>
      </c>
      <c r="F48" s="20">
        <v>33</v>
      </c>
      <c r="G48" s="20">
        <v>28</v>
      </c>
      <c r="H48" s="20">
        <v>7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4</v>
      </c>
      <c r="V48" s="20">
        <v>3</v>
      </c>
      <c r="W48" s="20">
        <v>1</v>
      </c>
      <c r="X48" s="20">
        <v>4</v>
      </c>
      <c r="Y48" s="20">
        <v>3</v>
      </c>
      <c r="Z48" s="20">
        <v>1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</row>
    <row r="49" spans="2:35" ht="20.100000000000001" customHeight="1" thickBot="1" x14ac:dyDescent="0.25">
      <c r="B49" s="4" t="s">
        <v>256</v>
      </c>
      <c r="C49" s="20">
        <v>59</v>
      </c>
      <c r="D49" s="20">
        <v>41</v>
      </c>
      <c r="E49" s="20">
        <v>34</v>
      </c>
      <c r="F49" s="20">
        <v>59</v>
      </c>
      <c r="G49" s="20">
        <v>41</v>
      </c>
      <c r="H49" s="20">
        <v>34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14</v>
      </c>
      <c r="V49" s="20">
        <v>6</v>
      </c>
      <c r="W49" s="20">
        <v>8</v>
      </c>
      <c r="X49" s="20">
        <v>14</v>
      </c>
      <c r="Y49" s="20">
        <v>6</v>
      </c>
      <c r="Z49" s="20">
        <v>8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</row>
    <row r="50" spans="2:35" ht="20.100000000000001" customHeight="1" thickBot="1" x14ac:dyDescent="0.25">
      <c r="B50" s="4" t="s">
        <v>257</v>
      </c>
      <c r="C50" s="20">
        <v>40</v>
      </c>
      <c r="D50" s="20">
        <v>35</v>
      </c>
      <c r="E50" s="20">
        <v>15</v>
      </c>
      <c r="F50" s="20">
        <v>40</v>
      </c>
      <c r="G50" s="20">
        <v>35</v>
      </c>
      <c r="H50" s="20">
        <v>15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1</v>
      </c>
      <c r="V50" s="20">
        <v>2</v>
      </c>
      <c r="W50" s="20">
        <v>1</v>
      </c>
      <c r="X50" s="20">
        <v>1</v>
      </c>
      <c r="Y50" s="20">
        <v>2</v>
      </c>
      <c r="Z50" s="20">
        <v>1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</row>
    <row r="51" spans="2:35" ht="20.100000000000001" customHeight="1" thickBot="1" x14ac:dyDescent="0.25">
      <c r="B51" s="4" t="s">
        <v>258</v>
      </c>
      <c r="C51" s="20">
        <v>8</v>
      </c>
      <c r="D51" s="20">
        <v>6</v>
      </c>
      <c r="E51" s="20">
        <v>5</v>
      </c>
      <c r="F51" s="20">
        <v>8</v>
      </c>
      <c r="G51" s="20">
        <v>6</v>
      </c>
      <c r="H51" s="20">
        <v>5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</row>
    <row r="52" spans="2:35" ht="20.100000000000001" customHeight="1" thickBot="1" x14ac:dyDescent="0.25">
      <c r="B52" s="4" t="s">
        <v>259</v>
      </c>
      <c r="C52" s="20">
        <v>11</v>
      </c>
      <c r="D52" s="20">
        <v>10</v>
      </c>
      <c r="E52" s="20">
        <v>5</v>
      </c>
      <c r="F52" s="20">
        <v>11</v>
      </c>
      <c r="G52" s="20">
        <v>10</v>
      </c>
      <c r="H52" s="20">
        <v>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</row>
    <row r="53" spans="2:35" ht="20.100000000000001" customHeight="1" thickBot="1" x14ac:dyDescent="0.25">
      <c r="B53" s="4" t="s">
        <v>260</v>
      </c>
      <c r="C53" s="20">
        <v>24</v>
      </c>
      <c r="D53" s="20">
        <v>20</v>
      </c>
      <c r="E53" s="20">
        <v>15</v>
      </c>
      <c r="F53" s="20">
        <v>24</v>
      </c>
      <c r="G53" s="20">
        <v>20</v>
      </c>
      <c r="H53" s="20">
        <v>15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1</v>
      </c>
      <c r="W53" s="20">
        <v>0</v>
      </c>
      <c r="X53" s="20">
        <v>0</v>
      </c>
      <c r="Y53" s="20">
        <v>1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</row>
    <row r="54" spans="2:35" ht="20.100000000000001" customHeight="1" thickBot="1" x14ac:dyDescent="0.25">
      <c r="B54" s="4" t="s">
        <v>261</v>
      </c>
      <c r="C54" s="20">
        <v>309</v>
      </c>
      <c r="D54" s="20">
        <v>315</v>
      </c>
      <c r="E54" s="20">
        <v>74</v>
      </c>
      <c r="F54" s="20">
        <v>309</v>
      </c>
      <c r="G54" s="20">
        <v>315</v>
      </c>
      <c r="H54" s="20">
        <v>73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1</v>
      </c>
      <c r="U54" s="20">
        <v>61</v>
      </c>
      <c r="V54" s="20">
        <v>57</v>
      </c>
      <c r="W54" s="20">
        <v>6</v>
      </c>
      <c r="X54" s="20">
        <v>61</v>
      </c>
      <c r="Y54" s="20">
        <v>57</v>
      </c>
      <c r="Z54" s="20">
        <v>6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</row>
    <row r="55" spans="2:35" ht="20.100000000000001" customHeight="1" thickBot="1" x14ac:dyDescent="0.25">
      <c r="B55" s="4" t="s">
        <v>262</v>
      </c>
      <c r="C55" s="20">
        <v>34</v>
      </c>
      <c r="D55" s="20">
        <v>41</v>
      </c>
      <c r="E55" s="20">
        <v>39</v>
      </c>
      <c r="F55" s="20">
        <v>32</v>
      </c>
      <c r="G55" s="20">
        <v>39</v>
      </c>
      <c r="H55" s="20">
        <v>39</v>
      </c>
      <c r="I55" s="20">
        <v>2</v>
      </c>
      <c r="J55" s="20">
        <v>2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</row>
    <row r="56" spans="2:35" ht="20.100000000000001" customHeight="1" thickBot="1" x14ac:dyDescent="0.25">
      <c r="B56" s="4" t="s">
        <v>263</v>
      </c>
      <c r="C56" s="20">
        <v>47</v>
      </c>
      <c r="D56" s="20">
        <v>32</v>
      </c>
      <c r="E56" s="20">
        <v>22</v>
      </c>
      <c r="F56" s="20">
        <v>47</v>
      </c>
      <c r="G56" s="20">
        <v>32</v>
      </c>
      <c r="H56" s="20">
        <v>22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4</v>
      </c>
      <c r="V56" s="20">
        <v>4</v>
      </c>
      <c r="W56" s="20">
        <v>1</v>
      </c>
      <c r="X56" s="20">
        <v>4</v>
      </c>
      <c r="Y56" s="20">
        <v>4</v>
      </c>
      <c r="Z56" s="20">
        <v>1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</row>
    <row r="57" spans="2:35" ht="20.100000000000001" customHeight="1" thickBot="1" x14ac:dyDescent="0.25">
      <c r="B57" s="4" t="s">
        <v>264</v>
      </c>
      <c r="C57" s="20">
        <v>13</v>
      </c>
      <c r="D57" s="20">
        <v>11</v>
      </c>
      <c r="E57" s="20">
        <v>3</v>
      </c>
      <c r="F57" s="20">
        <v>13</v>
      </c>
      <c r="G57" s="20">
        <v>11</v>
      </c>
      <c r="H57" s="20">
        <v>3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1</v>
      </c>
      <c r="V57" s="20">
        <v>0</v>
      </c>
      <c r="W57" s="20">
        <v>1</v>
      </c>
      <c r="X57" s="20">
        <v>1</v>
      </c>
      <c r="Y57" s="20">
        <v>0</v>
      </c>
      <c r="Z57" s="20">
        <v>1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</row>
    <row r="58" spans="2:35" ht="20.100000000000001" customHeight="1" thickBot="1" x14ac:dyDescent="0.25">
      <c r="B58" s="4" t="s">
        <v>265</v>
      </c>
      <c r="C58" s="20">
        <v>17</v>
      </c>
      <c r="D58" s="20">
        <v>15</v>
      </c>
      <c r="E58" s="20">
        <v>2</v>
      </c>
      <c r="F58" s="20">
        <v>0</v>
      </c>
      <c r="G58" s="20">
        <v>0</v>
      </c>
      <c r="H58" s="20">
        <v>0</v>
      </c>
      <c r="I58" s="20">
        <v>17</v>
      </c>
      <c r="J58" s="20">
        <v>15</v>
      </c>
      <c r="K58" s="20">
        <v>2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1</v>
      </c>
      <c r="V58" s="20">
        <v>1</v>
      </c>
      <c r="W58" s="20">
        <v>0</v>
      </c>
      <c r="X58" s="20">
        <v>1</v>
      </c>
      <c r="Y58" s="20">
        <v>1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</row>
    <row r="59" spans="2:35" ht="20.100000000000001" customHeight="1" thickBot="1" x14ac:dyDescent="0.25">
      <c r="B59" s="4" t="s">
        <v>266</v>
      </c>
      <c r="C59" s="20">
        <v>84</v>
      </c>
      <c r="D59" s="20">
        <v>72</v>
      </c>
      <c r="E59" s="20">
        <v>33</v>
      </c>
      <c r="F59" s="20">
        <v>84</v>
      </c>
      <c r="G59" s="20">
        <v>72</v>
      </c>
      <c r="H59" s="20">
        <v>33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8</v>
      </c>
      <c r="V59" s="20">
        <v>11</v>
      </c>
      <c r="W59" s="20">
        <v>2</v>
      </c>
      <c r="X59" s="20">
        <v>8</v>
      </c>
      <c r="Y59" s="20">
        <v>11</v>
      </c>
      <c r="Z59" s="20">
        <v>2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</row>
    <row r="60" spans="2:35" ht="20.100000000000001" customHeight="1" thickBot="1" x14ac:dyDescent="0.25">
      <c r="B60" s="4" t="s">
        <v>267</v>
      </c>
      <c r="C60" s="20">
        <v>14</v>
      </c>
      <c r="D60" s="20">
        <v>11</v>
      </c>
      <c r="E60" s="20">
        <v>6</v>
      </c>
      <c r="F60" s="20">
        <v>14</v>
      </c>
      <c r="G60" s="20">
        <v>11</v>
      </c>
      <c r="H60" s="20">
        <v>6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2</v>
      </c>
      <c r="V60" s="20">
        <v>2</v>
      </c>
      <c r="W60" s="20">
        <v>0</v>
      </c>
      <c r="X60" s="20">
        <v>2</v>
      </c>
      <c r="Y60" s="20">
        <v>2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</row>
    <row r="61" spans="2:35" ht="20.100000000000001" customHeight="1" thickBot="1" x14ac:dyDescent="0.25">
      <c r="B61" s="7" t="s">
        <v>22</v>
      </c>
      <c r="C61" s="9">
        <v>2100</v>
      </c>
      <c r="D61" s="9">
        <v>2021</v>
      </c>
      <c r="E61" s="9">
        <v>589</v>
      </c>
      <c r="F61" s="9">
        <v>2070</v>
      </c>
      <c r="G61" s="9">
        <v>1997</v>
      </c>
      <c r="H61" s="9">
        <v>577</v>
      </c>
      <c r="I61" s="9">
        <v>21</v>
      </c>
      <c r="J61" s="9">
        <v>18</v>
      </c>
      <c r="K61" s="9">
        <v>3</v>
      </c>
      <c r="L61" s="9">
        <v>0</v>
      </c>
      <c r="M61" s="9">
        <v>0</v>
      </c>
      <c r="N61" s="9">
        <v>0</v>
      </c>
      <c r="O61" s="9">
        <v>9</v>
      </c>
      <c r="P61" s="9">
        <v>6</v>
      </c>
      <c r="Q61" s="9">
        <v>8</v>
      </c>
      <c r="R61" s="9">
        <v>0</v>
      </c>
      <c r="S61" s="9">
        <v>0</v>
      </c>
      <c r="T61" s="9">
        <v>1</v>
      </c>
      <c r="U61" s="9">
        <v>369</v>
      </c>
      <c r="V61" s="9">
        <v>377</v>
      </c>
      <c r="W61" s="9">
        <v>81</v>
      </c>
      <c r="X61" s="9">
        <v>369</v>
      </c>
      <c r="Y61" s="9">
        <v>377</v>
      </c>
      <c r="Z61" s="9">
        <v>80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1</v>
      </c>
      <c r="AG61" s="9">
        <v>0</v>
      </c>
      <c r="AH61" s="9">
        <v>0</v>
      </c>
      <c r="AI61" s="9">
        <v>0</v>
      </c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8" t="s">
        <v>102</v>
      </c>
      <c r="D9" s="76"/>
      <c r="E9" s="76"/>
      <c r="F9" s="81"/>
      <c r="G9" s="78" t="s">
        <v>103</v>
      </c>
      <c r="H9" s="76"/>
      <c r="I9" s="76"/>
      <c r="J9" s="81"/>
      <c r="K9" s="78" t="s">
        <v>104</v>
      </c>
      <c r="L9" s="76"/>
      <c r="M9" s="76"/>
      <c r="N9" s="81"/>
      <c r="O9" s="78" t="s">
        <v>105</v>
      </c>
      <c r="P9" s="76"/>
      <c r="Q9" s="76"/>
      <c r="R9" s="81"/>
      <c r="S9" s="78" t="s">
        <v>106</v>
      </c>
      <c r="T9" s="76"/>
      <c r="U9" s="76"/>
      <c r="V9" s="76"/>
      <c r="W9" s="76"/>
    </row>
    <row r="10" spans="2:23" ht="28.5" customHeight="1" thickBot="1" x14ac:dyDescent="0.25">
      <c r="B10" s="10"/>
      <c r="C10" s="82" t="s">
        <v>107</v>
      </c>
      <c r="D10" s="86" t="s">
        <v>108</v>
      </c>
      <c r="E10" s="86"/>
      <c r="F10" s="84" t="s">
        <v>109</v>
      </c>
      <c r="G10" s="82" t="s">
        <v>107</v>
      </c>
      <c r="H10" s="86" t="s">
        <v>108</v>
      </c>
      <c r="I10" s="86"/>
      <c r="J10" s="84" t="s">
        <v>109</v>
      </c>
      <c r="K10" s="82" t="s">
        <v>107</v>
      </c>
      <c r="L10" s="86" t="s">
        <v>108</v>
      </c>
      <c r="M10" s="86"/>
      <c r="N10" s="84" t="s">
        <v>109</v>
      </c>
      <c r="O10" s="82" t="s">
        <v>107</v>
      </c>
      <c r="P10" s="86" t="s">
        <v>108</v>
      </c>
      <c r="Q10" s="86"/>
      <c r="R10" s="84" t="s">
        <v>109</v>
      </c>
      <c r="S10" s="82" t="s">
        <v>110</v>
      </c>
      <c r="T10" s="86" t="s">
        <v>111</v>
      </c>
      <c r="U10" s="86"/>
      <c r="V10" s="84" t="s">
        <v>112</v>
      </c>
      <c r="W10" s="82" t="s">
        <v>113</v>
      </c>
    </row>
    <row r="11" spans="2:23" ht="28.5" customHeight="1" thickBot="1" x14ac:dyDescent="0.25">
      <c r="B11" s="10"/>
      <c r="C11" s="83"/>
      <c r="D11" s="67" t="s">
        <v>114</v>
      </c>
      <c r="E11" s="67" t="s">
        <v>115</v>
      </c>
      <c r="F11" s="85"/>
      <c r="G11" s="83"/>
      <c r="H11" s="67" t="s">
        <v>114</v>
      </c>
      <c r="I11" s="67" t="s">
        <v>115</v>
      </c>
      <c r="J11" s="85"/>
      <c r="K11" s="83"/>
      <c r="L11" s="67" t="s">
        <v>114</v>
      </c>
      <c r="M11" s="67" t="s">
        <v>115</v>
      </c>
      <c r="N11" s="85"/>
      <c r="O11" s="83"/>
      <c r="P11" s="67" t="s">
        <v>114</v>
      </c>
      <c r="Q11" s="67" t="s">
        <v>115</v>
      </c>
      <c r="R11" s="85"/>
      <c r="S11" s="83"/>
      <c r="T11" s="67" t="s">
        <v>116</v>
      </c>
      <c r="U11" s="67" t="s">
        <v>117</v>
      </c>
      <c r="V11" s="85"/>
      <c r="W11" s="83"/>
    </row>
    <row r="12" spans="2:23" ht="20.100000000000001" customHeight="1" thickBot="1" x14ac:dyDescent="0.25">
      <c r="B12" s="3" t="s">
        <v>218</v>
      </c>
      <c r="C12" s="20">
        <v>22</v>
      </c>
      <c r="D12" s="20">
        <v>0</v>
      </c>
      <c r="E12" s="20">
        <v>0</v>
      </c>
      <c r="F12" s="20">
        <v>22</v>
      </c>
      <c r="G12" s="20">
        <v>11</v>
      </c>
      <c r="H12" s="20">
        <v>0</v>
      </c>
      <c r="I12" s="20">
        <v>0</v>
      </c>
      <c r="J12" s="20">
        <v>11</v>
      </c>
      <c r="K12" s="20">
        <v>11</v>
      </c>
      <c r="L12" s="20">
        <v>0</v>
      </c>
      <c r="M12" s="20">
        <v>0</v>
      </c>
      <c r="N12" s="20">
        <v>11</v>
      </c>
      <c r="O12" s="20">
        <v>0</v>
      </c>
      <c r="P12" s="20">
        <v>0</v>
      </c>
      <c r="Q12" s="20">
        <v>0</v>
      </c>
      <c r="R12" s="20">
        <v>0</v>
      </c>
      <c r="S12" s="20">
        <v>40</v>
      </c>
      <c r="T12" s="20">
        <v>8</v>
      </c>
      <c r="U12" s="20">
        <v>2</v>
      </c>
      <c r="V12" s="20">
        <v>0</v>
      </c>
      <c r="W12" s="20">
        <v>50</v>
      </c>
    </row>
    <row r="13" spans="2:23" ht="20.100000000000001" customHeight="1" thickBot="1" x14ac:dyDescent="0.25">
      <c r="B13" s="4" t="s">
        <v>219</v>
      </c>
      <c r="C13" s="20">
        <v>65</v>
      </c>
      <c r="D13" s="20">
        <v>1</v>
      </c>
      <c r="E13" s="20">
        <v>6</v>
      </c>
      <c r="F13" s="20">
        <v>72</v>
      </c>
      <c r="G13" s="20">
        <v>41</v>
      </c>
      <c r="H13" s="20">
        <v>0</v>
      </c>
      <c r="I13" s="20">
        <v>0</v>
      </c>
      <c r="J13" s="20">
        <v>41</v>
      </c>
      <c r="K13" s="20">
        <v>24</v>
      </c>
      <c r="L13" s="20">
        <v>1</v>
      </c>
      <c r="M13" s="20">
        <v>6</v>
      </c>
      <c r="N13" s="20">
        <v>31</v>
      </c>
      <c r="O13" s="20">
        <v>0</v>
      </c>
      <c r="P13" s="20">
        <v>0</v>
      </c>
      <c r="Q13" s="20">
        <v>0</v>
      </c>
      <c r="R13" s="20">
        <v>0</v>
      </c>
      <c r="S13" s="20">
        <v>91</v>
      </c>
      <c r="T13" s="20">
        <v>16</v>
      </c>
      <c r="U13" s="20">
        <v>13</v>
      </c>
      <c r="V13" s="20">
        <v>14</v>
      </c>
      <c r="W13" s="20">
        <v>134</v>
      </c>
    </row>
    <row r="14" spans="2:23" ht="20.100000000000001" customHeight="1" thickBot="1" x14ac:dyDescent="0.25">
      <c r="B14" s="4" t="s">
        <v>220</v>
      </c>
      <c r="C14" s="20">
        <v>11</v>
      </c>
      <c r="D14" s="20">
        <v>0</v>
      </c>
      <c r="E14" s="20">
        <v>1</v>
      </c>
      <c r="F14" s="20">
        <v>12</v>
      </c>
      <c r="G14" s="20">
        <v>6</v>
      </c>
      <c r="H14" s="20">
        <v>0</v>
      </c>
      <c r="I14" s="20">
        <v>0</v>
      </c>
      <c r="J14" s="20">
        <v>6</v>
      </c>
      <c r="K14" s="20">
        <v>5</v>
      </c>
      <c r="L14" s="20">
        <v>0</v>
      </c>
      <c r="M14" s="20">
        <v>0</v>
      </c>
      <c r="N14" s="20">
        <v>5</v>
      </c>
      <c r="O14" s="20">
        <v>0</v>
      </c>
      <c r="P14" s="20">
        <v>0</v>
      </c>
      <c r="Q14" s="20">
        <v>1</v>
      </c>
      <c r="R14" s="20">
        <v>1</v>
      </c>
      <c r="S14" s="20">
        <v>39</v>
      </c>
      <c r="T14" s="20">
        <v>4</v>
      </c>
      <c r="U14" s="20">
        <v>1</v>
      </c>
      <c r="V14" s="20">
        <v>3</v>
      </c>
      <c r="W14" s="20">
        <v>47</v>
      </c>
    </row>
    <row r="15" spans="2:23" ht="20.100000000000001" customHeight="1" thickBot="1" x14ac:dyDescent="0.25">
      <c r="B15" s="4" t="s">
        <v>221</v>
      </c>
      <c r="C15" s="20">
        <v>99</v>
      </c>
      <c r="D15" s="20">
        <v>4</v>
      </c>
      <c r="E15" s="20">
        <v>0</v>
      </c>
      <c r="F15" s="20">
        <v>103</v>
      </c>
      <c r="G15" s="20">
        <v>81</v>
      </c>
      <c r="H15" s="20">
        <v>3</v>
      </c>
      <c r="I15" s="20">
        <v>0</v>
      </c>
      <c r="J15" s="20">
        <v>84</v>
      </c>
      <c r="K15" s="20">
        <v>18</v>
      </c>
      <c r="L15" s="20">
        <v>1</v>
      </c>
      <c r="M15" s="20">
        <v>0</v>
      </c>
      <c r="N15" s="20">
        <v>19</v>
      </c>
      <c r="O15" s="20">
        <v>0</v>
      </c>
      <c r="P15" s="20">
        <v>0</v>
      </c>
      <c r="Q15" s="20">
        <v>0</v>
      </c>
      <c r="R15" s="20">
        <v>0</v>
      </c>
      <c r="S15" s="20">
        <v>24</v>
      </c>
      <c r="T15" s="20">
        <v>11</v>
      </c>
      <c r="U15" s="20">
        <v>5</v>
      </c>
      <c r="V15" s="20">
        <v>10</v>
      </c>
      <c r="W15" s="20">
        <v>50</v>
      </c>
    </row>
    <row r="16" spans="2:23" ht="20.100000000000001" customHeight="1" thickBot="1" x14ac:dyDescent="0.25">
      <c r="B16" s="4" t="s">
        <v>222</v>
      </c>
      <c r="C16" s="20">
        <v>28</v>
      </c>
      <c r="D16" s="20">
        <v>1</v>
      </c>
      <c r="E16" s="20">
        <v>1</v>
      </c>
      <c r="F16" s="20">
        <v>30</v>
      </c>
      <c r="G16" s="20">
        <v>19</v>
      </c>
      <c r="H16" s="20">
        <v>0</v>
      </c>
      <c r="I16" s="20">
        <v>0</v>
      </c>
      <c r="J16" s="20">
        <v>19</v>
      </c>
      <c r="K16" s="20">
        <v>9</v>
      </c>
      <c r="L16" s="20">
        <v>1</v>
      </c>
      <c r="M16" s="20">
        <v>1</v>
      </c>
      <c r="N16" s="20">
        <v>11</v>
      </c>
      <c r="O16" s="20">
        <v>0</v>
      </c>
      <c r="P16" s="20">
        <v>0</v>
      </c>
      <c r="Q16" s="20">
        <v>0</v>
      </c>
      <c r="R16" s="20">
        <v>0</v>
      </c>
      <c r="S16" s="20">
        <v>12</v>
      </c>
      <c r="T16" s="20">
        <v>4</v>
      </c>
      <c r="U16" s="20">
        <v>3</v>
      </c>
      <c r="V16" s="20">
        <v>1</v>
      </c>
      <c r="W16" s="20">
        <v>20</v>
      </c>
    </row>
    <row r="17" spans="2:23" ht="20.100000000000001" customHeight="1" thickBot="1" x14ac:dyDescent="0.25">
      <c r="B17" s="4" t="s">
        <v>223</v>
      </c>
      <c r="C17" s="20">
        <v>14</v>
      </c>
      <c r="D17" s="20">
        <v>0</v>
      </c>
      <c r="E17" s="20">
        <v>2</v>
      </c>
      <c r="F17" s="20">
        <v>16</v>
      </c>
      <c r="G17" s="20">
        <v>6</v>
      </c>
      <c r="H17" s="20">
        <v>0</v>
      </c>
      <c r="I17" s="20">
        <v>1</v>
      </c>
      <c r="J17" s="20">
        <v>7</v>
      </c>
      <c r="K17" s="20">
        <v>8</v>
      </c>
      <c r="L17" s="20">
        <v>0</v>
      </c>
      <c r="M17" s="20">
        <v>1</v>
      </c>
      <c r="N17" s="20">
        <v>9</v>
      </c>
      <c r="O17" s="20">
        <v>0</v>
      </c>
      <c r="P17" s="20">
        <v>0</v>
      </c>
      <c r="Q17" s="20">
        <v>0</v>
      </c>
      <c r="R17" s="20">
        <v>0</v>
      </c>
      <c r="S17" s="20">
        <v>19</v>
      </c>
      <c r="T17" s="20">
        <v>4</v>
      </c>
      <c r="U17" s="20">
        <v>0</v>
      </c>
      <c r="V17" s="20">
        <v>3</v>
      </c>
      <c r="W17" s="20">
        <v>26</v>
      </c>
    </row>
    <row r="18" spans="2:23" ht="20.100000000000001" customHeight="1" thickBot="1" x14ac:dyDescent="0.25">
      <c r="B18" s="4" t="s">
        <v>224</v>
      </c>
      <c r="C18" s="20">
        <v>87</v>
      </c>
      <c r="D18" s="20">
        <v>3</v>
      </c>
      <c r="E18" s="20">
        <v>12</v>
      </c>
      <c r="F18" s="20">
        <v>102</v>
      </c>
      <c r="G18" s="20">
        <v>35</v>
      </c>
      <c r="H18" s="20">
        <v>0</v>
      </c>
      <c r="I18" s="20">
        <v>1</v>
      </c>
      <c r="J18" s="20">
        <v>36</v>
      </c>
      <c r="K18" s="20">
        <v>52</v>
      </c>
      <c r="L18" s="20">
        <v>3</v>
      </c>
      <c r="M18" s="20">
        <v>11</v>
      </c>
      <c r="N18" s="20">
        <v>66</v>
      </c>
      <c r="O18" s="20">
        <v>0</v>
      </c>
      <c r="P18" s="20">
        <v>0</v>
      </c>
      <c r="Q18" s="20">
        <v>0</v>
      </c>
      <c r="R18" s="20">
        <v>0</v>
      </c>
      <c r="S18" s="20">
        <v>95</v>
      </c>
      <c r="T18" s="20">
        <v>15</v>
      </c>
      <c r="U18" s="20">
        <v>14</v>
      </c>
      <c r="V18" s="20">
        <v>16</v>
      </c>
      <c r="W18" s="20">
        <v>140</v>
      </c>
    </row>
    <row r="19" spans="2:23" ht="20.100000000000001" customHeight="1" thickBot="1" x14ac:dyDescent="0.25">
      <c r="B19" s="4" t="s">
        <v>225</v>
      </c>
      <c r="C19" s="20">
        <v>107</v>
      </c>
      <c r="D19" s="20">
        <v>7</v>
      </c>
      <c r="E19" s="20">
        <v>13</v>
      </c>
      <c r="F19" s="20">
        <v>127</v>
      </c>
      <c r="G19" s="20">
        <v>54</v>
      </c>
      <c r="H19" s="20">
        <v>2</v>
      </c>
      <c r="I19" s="20">
        <v>2</v>
      </c>
      <c r="J19" s="20">
        <v>58</v>
      </c>
      <c r="K19" s="20">
        <v>53</v>
      </c>
      <c r="L19" s="20">
        <v>5</v>
      </c>
      <c r="M19" s="20">
        <v>11</v>
      </c>
      <c r="N19" s="20">
        <v>69</v>
      </c>
      <c r="O19" s="20">
        <v>0</v>
      </c>
      <c r="P19" s="20">
        <v>0</v>
      </c>
      <c r="Q19" s="20">
        <v>0</v>
      </c>
      <c r="R19" s="20">
        <v>0</v>
      </c>
      <c r="S19" s="20">
        <v>106</v>
      </c>
      <c r="T19" s="20">
        <v>7</v>
      </c>
      <c r="U19" s="20">
        <v>3</v>
      </c>
      <c r="V19" s="20">
        <v>11</v>
      </c>
      <c r="W19" s="20">
        <v>127</v>
      </c>
    </row>
    <row r="20" spans="2:23" ht="20.100000000000001" customHeight="1" thickBot="1" x14ac:dyDescent="0.25">
      <c r="B20" s="4" t="s">
        <v>226</v>
      </c>
      <c r="C20" s="20">
        <v>1</v>
      </c>
      <c r="D20" s="20">
        <v>0</v>
      </c>
      <c r="E20" s="20">
        <v>1</v>
      </c>
      <c r="F20" s="20">
        <v>2</v>
      </c>
      <c r="G20" s="20">
        <v>0</v>
      </c>
      <c r="H20" s="20">
        <v>0</v>
      </c>
      <c r="I20" s="20">
        <v>0</v>
      </c>
      <c r="J20" s="20">
        <v>0</v>
      </c>
      <c r="K20" s="20">
        <v>1</v>
      </c>
      <c r="L20" s="20">
        <v>0</v>
      </c>
      <c r="M20" s="20">
        <v>1</v>
      </c>
      <c r="N20" s="20">
        <v>2</v>
      </c>
      <c r="O20" s="20">
        <v>0</v>
      </c>
      <c r="P20" s="20">
        <v>0</v>
      </c>
      <c r="Q20" s="20">
        <v>0</v>
      </c>
      <c r="R20" s="20">
        <v>0</v>
      </c>
      <c r="S20" s="20">
        <v>6</v>
      </c>
      <c r="T20" s="20">
        <v>0</v>
      </c>
      <c r="U20" s="20">
        <v>0</v>
      </c>
      <c r="V20" s="20">
        <v>0</v>
      </c>
      <c r="W20" s="20">
        <v>6</v>
      </c>
    </row>
    <row r="21" spans="2:23" ht="20.100000000000001" customHeight="1" thickBot="1" x14ac:dyDescent="0.25">
      <c r="B21" s="4" t="s">
        <v>227</v>
      </c>
      <c r="C21" s="20">
        <v>1</v>
      </c>
      <c r="D21" s="20">
        <v>0</v>
      </c>
      <c r="E21" s="20">
        <v>0</v>
      </c>
      <c r="F21" s="20">
        <v>1</v>
      </c>
      <c r="G21" s="20">
        <v>1</v>
      </c>
      <c r="H21" s="20">
        <v>0</v>
      </c>
      <c r="I21" s="20">
        <v>0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</row>
    <row r="22" spans="2:23" ht="20.100000000000001" customHeight="1" thickBot="1" x14ac:dyDescent="0.25">
      <c r="B22" s="4" t="s">
        <v>228</v>
      </c>
      <c r="C22" s="20">
        <v>41</v>
      </c>
      <c r="D22" s="20">
        <v>1</v>
      </c>
      <c r="E22" s="20">
        <v>2</v>
      </c>
      <c r="F22" s="20">
        <v>44</v>
      </c>
      <c r="G22" s="20">
        <v>8</v>
      </c>
      <c r="H22" s="20">
        <v>0</v>
      </c>
      <c r="I22" s="20">
        <v>0</v>
      </c>
      <c r="J22" s="20">
        <v>8</v>
      </c>
      <c r="K22" s="20">
        <v>33</v>
      </c>
      <c r="L22" s="20">
        <v>1</v>
      </c>
      <c r="M22" s="20">
        <v>2</v>
      </c>
      <c r="N22" s="20">
        <v>36</v>
      </c>
      <c r="O22" s="20">
        <v>0</v>
      </c>
      <c r="P22" s="20">
        <v>0</v>
      </c>
      <c r="Q22" s="20">
        <v>0</v>
      </c>
      <c r="R22" s="20">
        <v>0</v>
      </c>
      <c r="S22" s="20">
        <v>22</v>
      </c>
      <c r="T22" s="20">
        <v>0</v>
      </c>
      <c r="U22" s="20">
        <v>0</v>
      </c>
      <c r="V22" s="20">
        <v>0</v>
      </c>
      <c r="W22" s="20">
        <v>22</v>
      </c>
    </row>
    <row r="23" spans="2:23" ht="20.100000000000001" customHeight="1" thickBot="1" x14ac:dyDescent="0.25">
      <c r="B23" s="4" t="s">
        <v>229</v>
      </c>
      <c r="C23" s="20">
        <v>27</v>
      </c>
      <c r="D23" s="20">
        <v>0</v>
      </c>
      <c r="E23" s="20">
        <v>1</v>
      </c>
      <c r="F23" s="20">
        <v>28</v>
      </c>
      <c r="G23" s="20">
        <v>17</v>
      </c>
      <c r="H23" s="20">
        <v>0</v>
      </c>
      <c r="I23" s="20">
        <v>0</v>
      </c>
      <c r="J23" s="20">
        <v>17</v>
      </c>
      <c r="K23" s="20">
        <v>10</v>
      </c>
      <c r="L23" s="20">
        <v>0</v>
      </c>
      <c r="M23" s="20">
        <v>1</v>
      </c>
      <c r="N23" s="20">
        <v>11</v>
      </c>
      <c r="O23" s="20">
        <v>0</v>
      </c>
      <c r="P23" s="20">
        <v>0</v>
      </c>
      <c r="Q23" s="20">
        <v>0</v>
      </c>
      <c r="R23" s="20">
        <v>0</v>
      </c>
      <c r="S23" s="20">
        <v>40</v>
      </c>
      <c r="T23" s="20">
        <v>5</v>
      </c>
      <c r="U23" s="20">
        <v>0</v>
      </c>
      <c r="V23" s="20">
        <v>1</v>
      </c>
      <c r="W23" s="20">
        <v>46</v>
      </c>
    </row>
    <row r="24" spans="2:23" ht="20.100000000000001" customHeight="1" thickBot="1" x14ac:dyDescent="0.25">
      <c r="B24" s="4" t="s">
        <v>230</v>
      </c>
      <c r="C24" s="20">
        <v>66</v>
      </c>
      <c r="D24" s="20">
        <v>3</v>
      </c>
      <c r="E24" s="20">
        <v>10</v>
      </c>
      <c r="F24" s="20">
        <v>79</v>
      </c>
      <c r="G24" s="20">
        <v>35</v>
      </c>
      <c r="H24" s="20">
        <v>0</v>
      </c>
      <c r="I24" s="20">
        <v>0</v>
      </c>
      <c r="J24" s="20">
        <v>35</v>
      </c>
      <c r="K24" s="20">
        <v>31</v>
      </c>
      <c r="L24" s="20">
        <v>3</v>
      </c>
      <c r="M24" s="20">
        <v>10</v>
      </c>
      <c r="N24" s="20">
        <v>44</v>
      </c>
      <c r="O24" s="20">
        <v>0</v>
      </c>
      <c r="P24" s="20">
        <v>0</v>
      </c>
      <c r="Q24" s="20">
        <v>0</v>
      </c>
      <c r="R24" s="20">
        <v>0</v>
      </c>
      <c r="S24" s="20">
        <v>90</v>
      </c>
      <c r="T24" s="20">
        <v>10</v>
      </c>
      <c r="U24" s="20">
        <v>10</v>
      </c>
      <c r="V24" s="20">
        <v>2</v>
      </c>
      <c r="W24" s="20">
        <v>112</v>
      </c>
    </row>
    <row r="25" spans="2:23" ht="20.100000000000001" customHeight="1" thickBot="1" x14ac:dyDescent="0.25">
      <c r="B25" s="4" t="s">
        <v>231</v>
      </c>
      <c r="C25" s="20">
        <v>107</v>
      </c>
      <c r="D25" s="20">
        <v>0</v>
      </c>
      <c r="E25" s="20">
        <v>7</v>
      </c>
      <c r="F25" s="20">
        <v>114</v>
      </c>
      <c r="G25" s="20">
        <v>78</v>
      </c>
      <c r="H25" s="20">
        <v>0</v>
      </c>
      <c r="I25" s="20">
        <v>3</v>
      </c>
      <c r="J25" s="20">
        <v>81</v>
      </c>
      <c r="K25" s="20">
        <v>29</v>
      </c>
      <c r="L25" s="20">
        <v>0</v>
      </c>
      <c r="M25" s="20">
        <v>4</v>
      </c>
      <c r="N25" s="20">
        <v>33</v>
      </c>
      <c r="O25" s="20">
        <v>0</v>
      </c>
      <c r="P25" s="20">
        <v>0</v>
      </c>
      <c r="Q25" s="20">
        <v>0</v>
      </c>
      <c r="R25" s="20">
        <v>0</v>
      </c>
      <c r="S25" s="20">
        <v>66</v>
      </c>
      <c r="T25" s="20">
        <v>7</v>
      </c>
      <c r="U25" s="20">
        <v>11</v>
      </c>
      <c r="V25" s="20">
        <v>6</v>
      </c>
      <c r="W25" s="20">
        <v>90</v>
      </c>
    </row>
    <row r="26" spans="2:23" ht="20.100000000000001" customHeight="1" thickBot="1" x14ac:dyDescent="0.25">
      <c r="B26" s="4" t="s">
        <v>232</v>
      </c>
      <c r="C26" s="20">
        <v>68</v>
      </c>
      <c r="D26" s="20">
        <v>7</v>
      </c>
      <c r="E26" s="20">
        <v>4</v>
      </c>
      <c r="F26" s="20">
        <v>79</v>
      </c>
      <c r="G26" s="20">
        <v>49</v>
      </c>
      <c r="H26" s="20">
        <v>3</v>
      </c>
      <c r="I26" s="20">
        <v>0</v>
      </c>
      <c r="J26" s="20">
        <v>52</v>
      </c>
      <c r="K26" s="20">
        <v>19</v>
      </c>
      <c r="L26" s="20">
        <v>4</v>
      </c>
      <c r="M26" s="20">
        <v>4</v>
      </c>
      <c r="N26" s="20">
        <v>27</v>
      </c>
      <c r="O26" s="20">
        <v>0</v>
      </c>
      <c r="P26" s="20">
        <v>0</v>
      </c>
      <c r="Q26" s="20">
        <v>0</v>
      </c>
      <c r="R26" s="20">
        <v>0</v>
      </c>
      <c r="S26" s="20">
        <v>35</v>
      </c>
      <c r="T26" s="20">
        <v>13</v>
      </c>
      <c r="U26" s="20">
        <v>0</v>
      </c>
      <c r="V26" s="20">
        <v>9</v>
      </c>
      <c r="W26" s="20">
        <v>57</v>
      </c>
    </row>
    <row r="27" spans="2:23" ht="20.100000000000001" customHeight="1" thickBot="1" x14ac:dyDescent="0.25">
      <c r="B27" s="5" t="s">
        <v>233</v>
      </c>
      <c r="C27" s="20">
        <v>15</v>
      </c>
      <c r="D27" s="20">
        <v>0</v>
      </c>
      <c r="E27" s="20">
        <v>1</v>
      </c>
      <c r="F27" s="20">
        <v>16</v>
      </c>
      <c r="G27" s="20">
        <v>8</v>
      </c>
      <c r="H27" s="20">
        <v>0</v>
      </c>
      <c r="I27" s="20">
        <v>1</v>
      </c>
      <c r="J27" s="20">
        <v>9</v>
      </c>
      <c r="K27" s="20">
        <v>7</v>
      </c>
      <c r="L27" s="20">
        <v>0</v>
      </c>
      <c r="M27" s="20">
        <v>0</v>
      </c>
      <c r="N27" s="20">
        <v>7</v>
      </c>
      <c r="O27" s="20">
        <v>0</v>
      </c>
      <c r="P27" s="20">
        <v>0</v>
      </c>
      <c r="Q27" s="20">
        <v>0</v>
      </c>
      <c r="R27" s="20">
        <v>0</v>
      </c>
      <c r="S27" s="20">
        <v>20</v>
      </c>
      <c r="T27" s="20">
        <v>4</v>
      </c>
      <c r="U27" s="20">
        <v>0</v>
      </c>
      <c r="V27" s="20">
        <v>4</v>
      </c>
      <c r="W27" s="20">
        <v>28</v>
      </c>
    </row>
    <row r="28" spans="2:23" ht="20.100000000000001" customHeight="1" thickBot="1" x14ac:dyDescent="0.25">
      <c r="B28" s="6" t="s">
        <v>234</v>
      </c>
      <c r="C28" s="20">
        <v>4</v>
      </c>
      <c r="D28" s="20">
        <v>0</v>
      </c>
      <c r="E28" s="20">
        <v>0</v>
      </c>
      <c r="F28" s="20">
        <v>4</v>
      </c>
      <c r="G28" s="20">
        <v>0</v>
      </c>
      <c r="H28" s="20">
        <v>0</v>
      </c>
      <c r="I28" s="20">
        <v>0</v>
      </c>
      <c r="J28" s="20">
        <v>0</v>
      </c>
      <c r="K28" s="20">
        <v>4</v>
      </c>
      <c r="L28" s="20">
        <v>0</v>
      </c>
      <c r="M28" s="20">
        <v>0</v>
      </c>
      <c r="N28" s="20">
        <v>4</v>
      </c>
      <c r="O28" s="20">
        <v>0</v>
      </c>
      <c r="P28" s="20">
        <v>0</v>
      </c>
      <c r="Q28" s="20">
        <v>0</v>
      </c>
      <c r="R28" s="20">
        <v>0</v>
      </c>
      <c r="S28" s="20">
        <v>6</v>
      </c>
      <c r="T28" s="20">
        <v>0</v>
      </c>
      <c r="U28" s="20">
        <v>0</v>
      </c>
      <c r="V28" s="20">
        <v>0</v>
      </c>
      <c r="W28" s="20">
        <v>6</v>
      </c>
    </row>
    <row r="29" spans="2:23" ht="20.100000000000001" customHeight="1" thickBot="1" x14ac:dyDescent="0.25">
      <c r="B29" s="4" t="s">
        <v>235</v>
      </c>
      <c r="C29" s="20">
        <v>4</v>
      </c>
      <c r="D29" s="20">
        <v>0</v>
      </c>
      <c r="E29" s="20">
        <v>1</v>
      </c>
      <c r="F29" s="20">
        <v>5</v>
      </c>
      <c r="G29" s="20">
        <v>2</v>
      </c>
      <c r="H29" s="20">
        <v>0</v>
      </c>
      <c r="I29" s="20">
        <v>0</v>
      </c>
      <c r="J29" s="20">
        <v>2</v>
      </c>
      <c r="K29" s="20">
        <v>2</v>
      </c>
      <c r="L29" s="20">
        <v>0</v>
      </c>
      <c r="M29" s="20">
        <v>1</v>
      </c>
      <c r="N29" s="20">
        <v>3</v>
      </c>
      <c r="O29" s="20">
        <v>0</v>
      </c>
      <c r="P29" s="20">
        <v>0</v>
      </c>
      <c r="Q29" s="20">
        <v>0</v>
      </c>
      <c r="R29" s="20">
        <v>0</v>
      </c>
      <c r="S29" s="20">
        <v>17</v>
      </c>
      <c r="T29" s="20">
        <v>2</v>
      </c>
      <c r="U29" s="20">
        <v>1</v>
      </c>
      <c r="V29" s="20">
        <v>0</v>
      </c>
      <c r="W29" s="20">
        <v>20</v>
      </c>
    </row>
    <row r="30" spans="2:23" ht="20.100000000000001" customHeight="1" thickBot="1" x14ac:dyDescent="0.25">
      <c r="B30" s="4" t="s">
        <v>236</v>
      </c>
      <c r="C30" s="20">
        <v>6</v>
      </c>
      <c r="D30" s="20">
        <v>0</v>
      </c>
      <c r="E30" s="20">
        <v>1</v>
      </c>
      <c r="F30" s="20">
        <v>7</v>
      </c>
      <c r="G30" s="20">
        <v>2</v>
      </c>
      <c r="H30" s="20">
        <v>0</v>
      </c>
      <c r="I30" s="20">
        <v>0</v>
      </c>
      <c r="J30" s="20">
        <v>2</v>
      </c>
      <c r="K30" s="20">
        <v>4</v>
      </c>
      <c r="L30" s="20">
        <v>0</v>
      </c>
      <c r="M30" s="20">
        <v>1</v>
      </c>
      <c r="N30" s="20">
        <v>5</v>
      </c>
      <c r="O30" s="20">
        <v>0</v>
      </c>
      <c r="P30" s="20">
        <v>0</v>
      </c>
      <c r="Q30" s="20">
        <v>0</v>
      </c>
      <c r="R30" s="20">
        <v>0</v>
      </c>
      <c r="S30" s="20">
        <v>26</v>
      </c>
      <c r="T30" s="20">
        <v>0</v>
      </c>
      <c r="U30" s="20">
        <v>1</v>
      </c>
      <c r="V30" s="20">
        <v>1</v>
      </c>
      <c r="W30" s="20">
        <v>28</v>
      </c>
    </row>
    <row r="31" spans="2:23" ht="20.100000000000001" customHeight="1" thickBot="1" x14ac:dyDescent="0.25">
      <c r="B31" s="4" t="s">
        <v>237</v>
      </c>
      <c r="C31" s="20">
        <v>6</v>
      </c>
      <c r="D31" s="20">
        <v>0</v>
      </c>
      <c r="E31" s="20">
        <v>0</v>
      </c>
      <c r="F31" s="20">
        <v>6</v>
      </c>
      <c r="G31" s="20">
        <v>3</v>
      </c>
      <c r="H31" s="20">
        <v>0</v>
      </c>
      <c r="I31" s="20">
        <v>0</v>
      </c>
      <c r="J31" s="20">
        <v>3</v>
      </c>
      <c r="K31" s="20">
        <v>3</v>
      </c>
      <c r="L31" s="20">
        <v>0</v>
      </c>
      <c r="M31" s="20">
        <v>0</v>
      </c>
      <c r="N31" s="20">
        <v>3</v>
      </c>
      <c r="O31" s="20">
        <v>0</v>
      </c>
      <c r="P31" s="20">
        <v>0</v>
      </c>
      <c r="Q31" s="20">
        <v>0</v>
      </c>
      <c r="R31" s="20">
        <v>0</v>
      </c>
      <c r="S31" s="20">
        <v>2</v>
      </c>
      <c r="T31" s="20">
        <v>0</v>
      </c>
      <c r="U31" s="20">
        <v>0</v>
      </c>
      <c r="V31" s="20">
        <v>0</v>
      </c>
      <c r="W31" s="20">
        <v>2</v>
      </c>
    </row>
    <row r="32" spans="2:23" ht="20.100000000000001" customHeight="1" thickBot="1" x14ac:dyDescent="0.25">
      <c r="B32" s="4" t="s">
        <v>238</v>
      </c>
      <c r="C32" s="20">
        <v>3</v>
      </c>
      <c r="D32" s="20">
        <v>1</v>
      </c>
      <c r="E32" s="20">
        <v>0</v>
      </c>
      <c r="F32" s="20">
        <v>4</v>
      </c>
      <c r="G32" s="20">
        <v>2</v>
      </c>
      <c r="H32" s="20">
        <v>0</v>
      </c>
      <c r="I32" s="20">
        <v>0</v>
      </c>
      <c r="J32" s="20">
        <v>2</v>
      </c>
      <c r="K32" s="20">
        <v>1</v>
      </c>
      <c r="L32" s="20">
        <v>1</v>
      </c>
      <c r="M32" s="20">
        <v>0</v>
      </c>
      <c r="N32" s="20">
        <v>2</v>
      </c>
      <c r="O32" s="20">
        <v>0</v>
      </c>
      <c r="P32" s="20">
        <v>0</v>
      </c>
      <c r="Q32" s="20">
        <v>0</v>
      </c>
      <c r="R32" s="20">
        <v>0</v>
      </c>
      <c r="S32" s="20">
        <v>9</v>
      </c>
      <c r="T32" s="20">
        <v>0</v>
      </c>
      <c r="U32" s="20">
        <v>0</v>
      </c>
      <c r="V32" s="20">
        <v>1</v>
      </c>
      <c r="W32" s="20">
        <v>10</v>
      </c>
    </row>
    <row r="33" spans="2:23" ht="20.100000000000001" customHeight="1" thickBot="1" x14ac:dyDescent="0.25">
      <c r="B33" s="4" t="s">
        <v>239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3</v>
      </c>
      <c r="T33" s="20">
        <v>0</v>
      </c>
      <c r="U33" s="20">
        <v>0</v>
      </c>
      <c r="V33" s="20">
        <v>0</v>
      </c>
      <c r="W33" s="20">
        <v>3</v>
      </c>
    </row>
    <row r="34" spans="2:23" ht="20.100000000000001" customHeight="1" thickBot="1" x14ac:dyDescent="0.25">
      <c r="B34" s="4" t="s">
        <v>240</v>
      </c>
      <c r="C34" s="20">
        <v>1</v>
      </c>
      <c r="D34" s="20">
        <v>0</v>
      </c>
      <c r="E34" s="20">
        <v>0</v>
      </c>
      <c r="F34" s="20">
        <v>1</v>
      </c>
      <c r="G34" s="20">
        <v>1</v>
      </c>
      <c r="H34" s="20">
        <v>0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</row>
    <row r="35" spans="2:23" ht="20.100000000000001" customHeight="1" thickBot="1" x14ac:dyDescent="0.25">
      <c r="B35" s="4" t="s">
        <v>241</v>
      </c>
      <c r="C35" s="20">
        <v>10</v>
      </c>
      <c r="D35" s="20">
        <v>0</v>
      </c>
      <c r="E35" s="20">
        <v>0</v>
      </c>
      <c r="F35" s="20">
        <v>10</v>
      </c>
      <c r="G35" s="20">
        <v>0</v>
      </c>
      <c r="H35" s="20">
        <v>0</v>
      </c>
      <c r="I35" s="20">
        <v>0</v>
      </c>
      <c r="J35" s="20">
        <v>0</v>
      </c>
      <c r="K35" s="20">
        <v>10</v>
      </c>
      <c r="L35" s="20">
        <v>0</v>
      </c>
      <c r="M35" s="20">
        <v>0</v>
      </c>
      <c r="N35" s="20">
        <v>10</v>
      </c>
      <c r="O35" s="20">
        <v>0</v>
      </c>
      <c r="P35" s="20">
        <v>0</v>
      </c>
      <c r="Q35" s="20">
        <v>0</v>
      </c>
      <c r="R35" s="20">
        <v>0</v>
      </c>
      <c r="S35" s="20">
        <v>36</v>
      </c>
      <c r="T35" s="20">
        <v>28</v>
      </c>
      <c r="U35" s="20">
        <v>1</v>
      </c>
      <c r="V35" s="20">
        <v>0</v>
      </c>
      <c r="W35" s="20">
        <v>65</v>
      </c>
    </row>
    <row r="36" spans="2:23" ht="20.100000000000001" customHeight="1" thickBot="1" x14ac:dyDescent="0.25">
      <c r="B36" s="4" t="s">
        <v>242</v>
      </c>
      <c r="C36" s="20">
        <v>1</v>
      </c>
      <c r="D36" s="20">
        <v>0</v>
      </c>
      <c r="E36" s="20">
        <v>0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1</v>
      </c>
      <c r="L36" s="20">
        <v>0</v>
      </c>
      <c r="M36" s="20">
        <v>0</v>
      </c>
      <c r="N36" s="20">
        <v>1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</row>
    <row r="37" spans="2:23" ht="20.100000000000001" customHeight="1" thickBot="1" x14ac:dyDescent="0.25">
      <c r="B37" s="4" t="s">
        <v>243</v>
      </c>
      <c r="C37" s="20">
        <v>5</v>
      </c>
      <c r="D37" s="20">
        <v>0</v>
      </c>
      <c r="E37" s="20">
        <v>0</v>
      </c>
      <c r="F37" s="20">
        <v>5</v>
      </c>
      <c r="G37" s="20">
        <v>1</v>
      </c>
      <c r="H37" s="20">
        <v>0</v>
      </c>
      <c r="I37" s="20">
        <v>0</v>
      </c>
      <c r="J37" s="20">
        <v>1</v>
      </c>
      <c r="K37" s="20">
        <v>4</v>
      </c>
      <c r="L37" s="20">
        <v>0</v>
      </c>
      <c r="M37" s="20">
        <v>0</v>
      </c>
      <c r="N37" s="20">
        <v>4</v>
      </c>
      <c r="O37" s="20">
        <v>0</v>
      </c>
      <c r="P37" s="20">
        <v>0</v>
      </c>
      <c r="Q37" s="20">
        <v>0</v>
      </c>
      <c r="R37" s="20">
        <v>0</v>
      </c>
      <c r="S37" s="20">
        <v>3</v>
      </c>
      <c r="T37" s="20">
        <v>0</v>
      </c>
      <c r="U37" s="20">
        <v>1</v>
      </c>
      <c r="V37" s="20">
        <v>0</v>
      </c>
      <c r="W37" s="20">
        <v>4</v>
      </c>
    </row>
    <row r="38" spans="2:23" ht="20.100000000000001" customHeight="1" thickBot="1" x14ac:dyDescent="0.25">
      <c r="B38" s="4" t="s">
        <v>244</v>
      </c>
      <c r="C38" s="20">
        <v>21</v>
      </c>
      <c r="D38" s="20">
        <v>0</v>
      </c>
      <c r="E38" s="20">
        <v>1</v>
      </c>
      <c r="F38" s="20">
        <v>22</v>
      </c>
      <c r="G38" s="20">
        <v>2</v>
      </c>
      <c r="H38" s="20">
        <v>0</v>
      </c>
      <c r="I38" s="20">
        <v>0</v>
      </c>
      <c r="J38" s="20">
        <v>2</v>
      </c>
      <c r="K38" s="20">
        <v>19</v>
      </c>
      <c r="L38" s="20">
        <v>0</v>
      </c>
      <c r="M38" s="20">
        <v>1</v>
      </c>
      <c r="N38" s="20">
        <v>20</v>
      </c>
      <c r="O38" s="20">
        <v>0</v>
      </c>
      <c r="P38" s="20">
        <v>0</v>
      </c>
      <c r="Q38" s="20">
        <v>0</v>
      </c>
      <c r="R38" s="20">
        <v>0</v>
      </c>
      <c r="S38" s="20">
        <v>11</v>
      </c>
      <c r="T38" s="20">
        <v>1</v>
      </c>
      <c r="U38" s="20">
        <v>0</v>
      </c>
      <c r="V38" s="20">
        <v>0</v>
      </c>
      <c r="W38" s="20">
        <v>12</v>
      </c>
    </row>
    <row r="39" spans="2:23" ht="20.100000000000001" customHeight="1" thickBot="1" x14ac:dyDescent="0.25">
      <c r="B39" s="4" t="s">
        <v>245</v>
      </c>
      <c r="C39" s="20">
        <v>2</v>
      </c>
      <c r="D39" s="20">
        <v>0</v>
      </c>
      <c r="E39" s="20">
        <v>0</v>
      </c>
      <c r="F39" s="20">
        <v>2</v>
      </c>
      <c r="G39" s="20">
        <v>1</v>
      </c>
      <c r="H39" s="20">
        <v>0</v>
      </c>
      <c r="I39" s="20">
        <v>0</v>
      </c>
      <c r="J39" s="20">
        <v>1</v>
      </c>
      <c r="K39" s="20">
        <v>1</v>
      </c>
      <c r="L39" s="20">
        <v>0</v>
      </c>
      <c r="M39" s="20">
        <v>0</v>
      </c>
      <c r="N39" s="20">
        <v>1</v>
      </c>
      <c r="O39" s="20">
        <v>0</v>
      </c>
      <c r="P39" s="20">
        <v>0</v>
      </c>
      <c r="Q39" s="20">
        <v>0</v>
      </c>
      <c r="R39" s="20">
        <v>0</v>
      </c>
      <c r="S39" s="20">
        <v>6</v>
      </c>
      <c r="T39" s="20">
        <v>2</v>
      </c>
      <c r="U39" s="20">
        <v>2</v>
      </c>
      <c r="V39" s="20">
        <v>0</v>
      </c>
      <c r="W39" s="20">
        <v>10</v>
      </c>
    </row>
    <row r="40" spans="2:23" ht="20.100000000000001" customHeight="1" thickBot="1" x14ac:dyDescent="0.25">
      <c r="B40" s="4" t="s">
        <v>246</v>
      </c>
      <c r="C40" s="20">
        <v>4</v>
      </c>
      <c r="D40" s="20">
        <v>1</v>
      </c>
      <c r="E40" s="20">
        <v>0</v>
      </c>
      <c r="F40" s="20">
        <v>5</v>
      </c>
      <c r="G40" s="20">
        <v>4</v>
      </c>
      <c r="H40" s="20">
        <v>1</v>
      </c>
      <c r="I40" s="20">
        <v>0</v>
      </c>
      <c r="J40" s="20">
        <v>5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3</v>
      </c>
      <c r="T40" s="20">
        <v>1</v>
      </c>
      <c r="U40" s="20">
        <v>0</v>
      </c>
      <c r="V40" s="20">
        <v>4</v>
      </c>
      <c r="W40" s="20">
        <v>8</v>
      </c>
    </row>
    <row r="41" spans="2:23" ht="20.100000000000001" customHeight="1" thickBot="1" x14ac:dyDescent="0.25">
      <c r="B41" s="4" t="s">
        <v>247</v>
      </c>
      <c r="C41" s="20">
        <v>24</v>
      </c>
      <c r="D41" s="20">
        <v>0</v>
      </c>
      <c r="E41" s="20">
        <v>2</v>
      </c>
      <c r="F41" s="20">
        <v>26</v>
      </c>
      <c r="G41" s="20">
        <v>15</v>
      </c>
      <c r="H41" s="20">
        <v>0</v>
      </c>
      <c r="I41" s="20">
        <v>1</v>
      </c>
      <c r="J41" s="20">
        <v>16</v>
      </c>
      <c r="K41" s="20">
        <v>9</v>
      </c>
      <c r="L41" s="20">
        <v>0</v>
      </c>
      <c r="M41" s="20">
        <v>1</v>
      </c>
      <c r="N41" s="20">
        <v>10</v>
      </c>
      <c r="O41" s="20">
        <v>0</v>
      </c>
      <c r="P41" s="20">
        <v>0</v>
      </c>
      <c r="Q41" s="20">
        <v>0</v>
      </c>
      <c r="R41" s="20">
        <v>0</v>
      </c>
      <c r="S41" s="20">
        <v>19</v>
      </c>
      <c r="T41" s="20">
        <v>1</v>
      </c>
      <c r="U41" s="20">
        <v>7</v>
      </c>
      <c r="V41" s="20">
        <v>1</v>
      </c>
      <c r="W41" s="20">
        <v>28</v>
      </c>
    </row>
    <row r="42" spans="2:23" ht="20.100000000000001" customHeight="1" thickBot="1" x14ac:dyDescent="0.25">
      <c r="B42" s="4" t="s">
        <v>248</v>
      </c>
      <c r="C42" s="20">
        <v>129</v>
      </c>
      <c r="D42" s="20">
        <v>5</v>
      </c>
      <c r="E42" s="20">
        <v>13</v>
      </c>
      <c r="F42" s="20">
        <v>147</v>
      </c>
      <c r="G42" s="20">
        <v>58</v>
      </c>
      <c r="H42" s="20">
        <v>0</v>
      </c>
      <c r="I42" s="20">
        <v>4</v>
      </c>
      <c r="J42" s="20">
        <v>62</v>
      </c>
      <c r="K42" s="20">
        <v>71</v>
      </c>
      <c r="L42" s="20">
        <v>5</v>
      </c>
      <c r="M42" s="20">
        <v>9</v>
      </c>
      <c r="N42" s="20">
        <v>85</v>
      </c>
      <c r="O42" s="20">
        <v>0</v>
      </c>
      <c r="P42" s="20">
        <v>0</v>
      </c>
      <c r="Q42" s="20">
        <v>0</v>
      </c>
      <c r="R42" s="20">
        <v>0</v>
      </c>
      <c r="S42" s="20">
        <v>353</v>
      </c>
      <c r="T42" s="20">
        <v>45</v>
      </c>
      <c r="U42" s="20">
        <v>26</v>
      </c>
      <c r="V42" s="20">
        <v>24</v>
      </c>
      <c r="W42" s="20">
        <v>448</v>
      </c>
    </row>
    <row r="43" spans="2:23" ht="20.100000000000001" customHeight="1" thickBot="1" x14ac:dyDescent="0.25">
      <c r="B43" s="4" t="s">
        <v>249</v>
      </c>
      <c r="C43" s="20">
        <v>9</v>
      </c>
      <c r="D43" s="20">
        <v>0</v>
      </c>
      <c r="E43" s="20">
        <v>1</v>
      </c>
      <c r="F43" s="20">
        <v>10</v>
      </c>
      <c r="G43" s="20">
        <v>1</v>
      </c>
      <c r="H43" s="20">
        <v>0</v>
      </c>
      <c r="I43" s="20">
        <v>1</v>
      </c>
      <c r="J43" s="20">
        <v>2</v>
      </c>
      <c r="K43" s="20">
        <v>8</v>
      </c>
      <c r="L43" s="20">
        <v>0</v>
      </c>
      <c r="M43" s="20">
        <v>0</v>
      </c>
      <c r="N43" s="20">
        <v>8</v>
      </c>
      <c r="O43" s="20">
        <v>0</v>
      </c>
      <c r="P43" s="20">
        <v>0</v>
      </c>
      <c r="Q43" s="20">
        <v>0</v>
      </c>
      <c r="R43" s="20">
        <v>0</v>
      </c>
      <c r="S43" s="20">
        <v>42</v>
      </c>
      <c r="T43" s="20">
        <v>15</v>
      </c>
      <c r="U43" s="20">
        <v>2</v>
      </c>
      <c r="V43" s="20">
        <v>0</v>
      </c>
      <c r="W43" s="20">
        <v>59</v>
      </c>
    </row>
    <row r="44" spans="2:23" ht="20.100000000000001" customHeight="1" thickBot="1" x14ac:dyDescent="0.25">
      <c r="B44" s="4" t="s">
        <v>250</v>
      </c>
      <c r="C44" s="20">
        <v>23</v>
      </c>
      <c r="D44" s="20">
        <v>0</v>
      </c>
      <c r="E44" s="20">
        <v>1</v>
      </c>
      <c r="F44" s="20">
        <v>24</v>
      </c>
      <c r="G44" s="20">
        <v>6</v>
      </c>
      <c r="H44" s="20">
        <v>0</v>
      </c>
      <c r="I44" s="20">
        <v>0</v>
      </c>
      <c r="J44" s="20">
        <v>6</v>
      </c>
      <c r="K44" s="20">
        <v>17</v>
      </c>
      <c r="L44" s="20">
        <v>0</v>
      </c>
      <c r="M44" s="20">
        <v>1</v>
      </c>
      <c r="N44" s="20">
        <v>18</v>
      </c>
      <c r="O44" s="20">
        <v>0</v>
      </c>
      <c r="P44" s="20">
        <v>0</v>
      </c>
      <c r="Q44" s="20">
        <v>0</v>
      </c>
      <c r="R44" s="20">
        <v>0</v>
      </c>
      <c r="S44" s="20">
        <v>16</v>
      </c>
      <c r="T44" s="20">
        <v>3</v>
      </c>
      <c r="U44" s="20">
        <v>0</v>
      </c>
      <c r="V44" s="20">
        <v>0</v>
      </c>
      <c r="W44" s="20">
        <v>19</v>
      </c>
    </row>
    <row r="45" spans="2:23" ht="20.100000000000001" customHeight="1" thickBot="1" x14ac:dyDescent="0.25">
      <c r="B45" s="4" t="s">
        <v>251</v>
      </c>
      <c r="C45" s="20">
        <v>14</v>
      </c>
      <c r="D45" s="20">
        <v>0</v>
      </c>
      <c r="E45" s="20">
        <v>2</v>
      </c>
      <c r="F45" s="20">
        <v>16</v>
      </c>
      <c r="G45" s="20">
        <v>12</v>
      </c>
      <c r="H45" s="20">
        <v>0</v>
      </c>
      <c r="I45" s="20">
        <v>1</v>
      </c>
      <c r="J45" s="20">
        <v>13</v>
      </c>
      <c r="K45" s="20">
        <v>2</v>
      </c>
      <c r="L45" s="20">
        <v>0</v>
      </c>
      <c r="M45" s="20">
        <v>1</v>
      </c>
      <c r="N45" s="20">
        <v>3</v>
      </c>
      <c r="O45" s="20">
        <v>0</v>
      </c>
      <c r="P45" s="20">
        <v>0</v>
      </c>
      <c r="Q45" s="20">
        <v>0</v>
      </c>
      <c r="R45" s="20">
        <v>0</v>
      </c>
      <c r="S45" s="20">
        <v>45</v>
      </c>
      <c r="T45" s="20">
        <v>10</v>
      </c>
      <c r="U45" s="20">
        <v>5</v>
      </c>
      <c r="V45" s="20">
        <v>10</v>
      </c>
      <c r="W45" s="20">
        <v>70</v>
      </c>
    </row>
    <row r="46" spans="2:23" ht="20.100000000000001" customHeight="1" thickBot="1" x14ac:dyDescent="0.25">
      <c r="B46" s="4" t="s">
        <v>252</v>
      </c>
      <c r="C46" s="20">
        <v>67</v>
      </c>
      <c r="D46" s="20">
        <v>3</v>
      </c>
      <c r="E46" s="20">
        <v>5</v>
      </c>
      <c r="F46" s="20">
        <v>75</v>
      </c>
      <c r="G46" s="20">
        <v>19</v>
      </c>
      <c r="H46" s="20">
        <v>0</v>
      </c>
      <c r="I46" s="20">
        <v>0</v>
      </c>
      <c r="J46" s="20">
        <v>19</v>
      </c>
      <c r="K46" s="20">
        <v>48</v>
      </c>
      <c r="L46" s="20">
        <v>3</v>
      </c>
      <c r="M46" s="20">
        <v>5</v>
      </c>
      <c r="N46" s="20">
        <v>56</v>
      </c>
      <c r="O46" s="20">
        <v>0</v>
      </c>
      <c r="P46" s="20">
        <v>0</v>
      </c>
      <c r="Q46" s="20">
        <v>0</v>
      </c>
      <c r="R46" s="20">
        <v>0</v>
      </c>
      <c r="S46" s="20">
        <v>88</v>
      </c>
      <c r="T46" s="20">
        <v>12</v>
      </c>
      <c r="U46" s="20">
        <v>1</v>
      </c>
      <c r="V46" s="20">
        <v>3</v>
      </c>
      <c r="W46" s="20">
        <v>104</v>
      </c>
    </row>
    <row r="47" spans="2:23" ht="20.100000000000001" customHeight="1" thickBot="1" x14ac:dyDescent="0.25">
      <c r="B47" s="4" t="s">
        <v>253</v>
      </c>
      <c r="C47" s="20">
        <v>12</v>
      </c>
      <c r="D47" s="20">
        <v>0</v>
      </c>
      <c r="E47" s="20">
        <v>0</v>
      </c>
      <c r="F47" s="20">
        <v>12</v>
      </c>
      <c r="G47" s="20">
        <v>4</v>
      </c>
      <c r="H47" s="20">
        <v>0</v>
      </c>
      <c r="I47" s="20">
        <v>0</v>
      </c>
      <c r="J47" s="20">
        <v>4</v>
      </c>
      <c r="K47" s="20">
        <v>8</v>
      </c>
      <c r="L47" s="20">
        <v>0</v>
      </c>
      <c r="M47" s="20">
        <v>0</v>
      </c>
      <c r="N47" s="20">
        <v>8</v>
      </c>
      <c r="O47" s="20">
        <v>0</v>
      </c>
      <c r="P47" s="20">
        <v>0</v>
      </c>
      <c r="Q47" s="20">
        <v>0</v>
      </c>
      <c r="R47" s="20">
        <v>0</v>
      </c>
      <c r="S47" s="20">
        <v>80</v>
      </c>
      <c r="T47" s="20">
        <v>31</v>
      </c>
      <c r="U47" s="20">
        <v>17</v>
      </c>
      <c r="V47" s="20">
        <v>2</v>
      </c>
      <c r="W47" s="20">
        <v>130</v>
      </c>
    </row>
    <row r="48" spans="2:23" ht="20.100000000000001" customHeight="1" thickBot="1" x14ac:dyDescent="0.25">
      <c r="B48" s="4" t="s">
        <v>254</v>
      </c>
      <c r="C48" s="20">
        <v>178</v>
      </c>
      <c r="D48" s="20">
        <v>1</v>
      </c>
      <c r="E48" s="20">
        <v>34</v>
      </c>
      <c r="F48" s="20">
        <v>213</v>
      </c>
      <c r="G48" s="20">
        <v>30</v>
      </c>
      <c r="H48" s="20">
        <v>0</v>
      </c>
      <c r="I48" s="20">
        <v>15</v>
      </c>
      <c r="J48" s="20">
        <v>45</v>
      </c>
      <c r="K48" s="20">
        <v>148</v>
      </c>
      <c r="L48" s="20">
        <v>1</v>
      </c>
      <c r="M48" s="20">
        <v>19</v>
      </c>
      <c r="N48" s="20">
        <v>168</v>
      </c>
      <c r="O48" s="20">
        <v>0</v>
      </c>
      <c r="P48" s="20">
        <v>0</v>
      </c>
      <c r="Q48" s="20">
        <v>0</v>
      </c>
      <c r="R48" s="20">
        <v>0</v>
      </c>
      <c r="S48" s="20">
        <v>168</v>
      </c>
      <c r="T48" s="20">
        <v>22</v>
      </c>
      <c r="U48" s="20">
        <v>9</v>
      </c>
      <c r="V48" s="20">
        <v>34</v>
      </c>
      <c r="W48" s="20">
        <v>233</v>
      </c>
    </row>
    <row r="49" spans="2:23" ht="20.100000000000001" customHeight="1" thickBot="1" x14ac:dyDescent="0.25">
      <c r="B49" s="4" t="s">
        <v>255</v>
      </c>
      <c r="C49" s="20">
        <v>26</v>
      </c>
      <c r="D49" s="20">
        <v>13</v>
      </c>
      <c r="E49" s="20">
        <v>0</v>
      </c>
      <c r="F49" s="20">
        <v>39</v>
      </c>
      <c r="G49" s="20">
        <v>14</v>
      </c>
      <c r="H49" s="20">
        <v>9</v>
      </c>
      <c r="I49" s="20">
        <v>0</v>
      </c>
      <c r="J49" s="20">
        <v>23</v>
      </c>
      <c r="K49" s="20">
        <v>12</v>
      </c>
      <c r="L49" s="20">
        <v>4</v>
      </c>
      <c r="M49" s="20">
        <v>0</v>
      </c>
      <c r="N49" s="20">
        <v>16</v>
      </c>
      <c r="O49" s="20">
        <v>0</v>
      </c>
      <c r="P49" s="20">
        <v>0</v>
      </c>
      <c r="Q49" s="20">
        <v>0</v>
      </c>
      <c r="R49" s="20">
        <v>0</v>
      </c>
      <c r="S49" s="20">
        <v>12</v>
      </c>
      <c r="T49" s="20">
        <v>5</v>
      </c>
      <c r="U49" s="20">
        <v>0</v>
      </c>
      <c r="V49" s="20">
        <v>1</v>
      </c>
      <c r="W49" s="20">
        <v>18</v>
      </c>
    </row>
    <row r="50" spans="2:23" ht="20.100000000000001" customHeight="1" thickBot="1" x14ac:dyDescent="0.25">
      <c r="B50" s="4" t="s">
        <v>256</v>
      </c>
      <c r="C50" s="20">
        <v>20</v>
      </c>
      <c r="D50" s="20">
        <v>0</v>
      </c>
      <c r="E50" s="20">
        <v>0</v>
      </c>
      <c r="F50" s="20">
        <v>20</v>
      </c>
      <c r="G50" s="20">
        <v>7</v>
      </c>
      <c r="H50" s="20">
        <v>0</v>
      </c>
      <c r="I50" s="20">
        <v>0</v>
      </c>
      <c r="J50" s="20">
        <v>7</v>
      </c>
      <c r="K50" s="20">
        <v>13</v>
      </c>
      <c r="L50" s="20">
        <v>0</v>
      </c>
      <c r="M50" s="20">
        <v>0</v>
      </c>
      <c r="N50" s="20">
        <v>13</v>
      </c>
      <c r="O50" s="20">
        <v>0</v>
      </c>
      <c r="P50" s="20">
        <v>0</v>
      </c>
      <c r="Q50" s="20">
        <v>0</v>
      </c>
      <c r="R50" s="20">
        <v>0</v>
      </c>
      <c r="S50" s="20">
        <v>24</v>
      </c>
      <c r="T50" s="20">
        <v>6</v>
      </c>
      <c r="U50" s="20">
        <v>8</v>
      </c>
      <c r="V50" s="20">
        <v>4</v>
      </c>
      <c r="W50" s="20">
        <v>42</v>
      </c>
    </row>
    <row r="51" spans="2:23" ht="20.100000000000001" customHeight="1" thickBot="1" x14ac:dyDescent="0.25">
      <c r="B51" s="4" t="s">
        <v>257</v>
      </c>
      <c r="C51" s="20">
        <v>19</v>
      </c>
      <c r="D51" s="20">
        <v>0</v>
      </c>
      <c r="E51" s="20">
        <v>0</v>
      </c>
      <c r="F51" s="20">
        <v>19</v>
      </c>
      <c r="G51" s="20">
        <v>3</v>
      </c>
      <c r="H51" s="20">
        <v>0</v>
      </c>
      <c r="I51" s="20">
        <v>0</v>
      </c>
      <c r="J51" s="20">
        <v>3</v>
      </c>
      <c r="K51" s="20">
        <v>15</v>
      </c>
      <c r="L51" s="20">
        <v>0</v>
      </c>
      <c r="M51" s="20">
        <v>0</v>
      </c>
      <c r="N51" s="20">
        <v>15</v>
      </c>
      <c r="O51" s="20">
        <v>1</v>
      </c>
      <c r="P51" s="20">
        <v>0</v>
      </c>
      <c r="Q51" s="20">
        <v>0</v>
      </c>
      <c r="R51" s="20">
        <v>1</v>
      </c>
      <c r="S51" s="20">
        <v>30</v>
      </c>
      <c r="T51" s="20">
        <v>4</v>
      </c>
      <c r="U51" s="20">
        <v>6</v>
      </c>
      <c r="V51" s="20">
        <v>0</v>
      </c>
      <c r="W51" s="20">
        <v>40</v>
      </c>
    </row>
    <row r="52" spans="2:23" ht="20.100000000000001" customHeight="1" thickBot="1" x14ac:dyDescent="0.25">
      <c r="B52" s="4" t="s">
        <v>258</v>
      </c>
      <c r="C52" s="20">
        <v>7</v>
      </c>
      <c r="D52" s="20">
        <v>0</v>
      </c>
      <c r="E52" s="20">
        <v>1</v>
      </c>
      <c r="F52" s="20">
        <v>8</v>
      </c>
      <c r="G52" s="20">
        <v>0</v>
      </c>
      <c r="H52" s="20">
        <v>0</v>
      </c>
      <c r="I52" s="20">
        <v>0</v>
      </c>
      <c r="J52" s="20">
        <v>0</v>
      </c>
      <c r="K52" s="20">
        <v>7</v>
      </c>
      <c r="L52" s="20">
        <v>0</v>
      </c>
      <c r="M52" s="20">
        <v>1</v>
      </c>
      <c r="N52" s="20">
        <v>8</v>
      </c>
      <c r="O52" s="20">
        <v>0</v>
      </c>
      <c r="P52" s="20">
        <v>0</v>
      </c>
      <c r="Q52" s="20">
        <v>0</v>
      </c>
      <c r="R52" s="20">
        <v>0</v>
      </c>
      <c r="S52" s="20">
        <v>14</v>
      </c>
      <c r="T52" s="20">
        <v>1</v>
      </c>
      <c r="U52" s="20">
        <v>2</v>
      </c>
      <c r="V52" s="20">
        <v>1</v>
      </c>
      <c r="W52" s="20">
        <v>18</v>
      </c>
    </row>
    <row r="53" spans="2:23" ht="20.100000000000001" customHeight="1" thickBot="1" x14ac:dyDescent="0.25">
      <c r="B53" s="4" t="s">
        <v>259</v>
      </c>
      <c r="C53" s="20">
        <v>5</v>
      </c>
      <c r="D53" s="20">
        <v>0</v>
      </c>
      <c r="E53" s="20">
        <v>8</v>
      </c>
      <c r="F53" s="20">
        <v>13</v>
      </c>
      <c r="G53" s="20">
        <v>0</v>
      </c>
      <c r="H53" s="20">
        <v>0</v>
      </c>
      <c r="I53" s="20">
        <v>0</v>
      </c>
      <c r="J53" s="20">
        <v>0</v>
      </c>
      <c r="K53" s="20">
        <v>5</v>
      </c>
      <c r="L53" s="20">
        <v>0</v>
      </c>
      <c r="M53" s="20">
        <v>8</v>
      </c>
      <c r="N53" s="20">
        <v>13</v>
      </c>
      <c r="O53" s="20">
        <v>0</v>
      </c>
      <c r="P53" s="20">
        <v>0</v>
      </c>
      <c r="Q53" s="20">
        <v>0</v>
      </c>
      <c r="R53" s="20">
        <v>0</v>
      </c>
      <c r="S53" s="20">
        <v>25</v>
      </c>
      <c r="T53" s="20">
        <v>0</v>
      </c>
      <c r="U53" s="20">
        <v>6</v>
      </c>
      <c r="V53" s="20">
        <v>0</v>
      </c>
      <c r="W53" s="20">
        <v>31</v>
      </c>
    </row>
    <row r="54" spans="2:23" ht="20.100000000000001" customHeight="1" thickBot="1" x14ac:dyDescent="0.25">
      <c r="B54" s="4" t="s">
        <v>260</v>
      </c>
      <c r="C54" s="20">
        <v>26</v>
      </c>
      <c r="D54" s="20">
        <v>0</v>
      </c>
      <c r="E54" s="20">
        <v>1</v>
      </c>
      <c r="F54" s="20">
        <v>27</v>
      </c>
      <c r="G54" s="20">
        <v>17</v>
      </c>
      <c r="H54" s="20">
        <v>0</v>
      </c>
      <c r="I54" s="20">
        <v>0</v>
      </c>
      <c r="J54" s="20">
        <v>17</v>
      </c>
      <c r="K54" s="20">
        <v>9</v>
      </c>
      <c r="L54" s="20">
        <v>0</v>
      </c>
      <c r="M54" s="20">
        <v>1</v>
      </c>
      <c r="N54" s="20">
        <v>10</v>
      </c>
      <c r="O54" s="20">
        <v>0</v>
      </c>
      <c r="P54" s="20">
        <v>0</v>
      </c>
      <c r="Q54" s="20">
        <v>0</v>
      </c>
      <c r="R54" s="20">
        <v>0</v>
      </c>
      <c r="S54" s="20">
        <v>35</v>
      </c>
      <c r="T54" s="20">
        <v>1</v>
      </c>
      <c r="U54" s="20">
        <v>4</v>
      </c>
      <c r="V54" s="20">
        <v>2</v>
      </c>
      <c r="W54" s="20">
        <v>42</v>
      </c>
    </row>
    <row r="55" spans="2:23" ht="20.100000000000001" customHeight="1" thickBot="1" x14ac:dyDescent="0.25">
      <c r="B55" s="4" t="s">
        <v>261</v>
      </c>
      <c r="C55" s="20">
        <v>126</v>
      </c>
      <c r="D55" s="20">
        <v>13</v>
      </c>
      <c r="E55" s="20">
        <v>11</v>
      </c>
      <c r="F55" s="20">
        <v>150</v>
      </c>
      <c r="G55" s="20">
        <v>30</v>
      </c>
      <c r="H55" s="20">
        <v>0</v>
      </c>
      <c r="I55" s="20">
        <v>0</v>
      </c>
      <c r="J55" s="20">
        <v>30</v>
      </c>
      <c r="K55" s="20">
        <v>96</v>
      </c>
      <c r="L55" s="20">
        <v>13</v>
      </c>
      <c r="M55" s="20">
        <v>11</v>
      </c>
      <c r="N55" s="20">
        <v>120</v>
      </c>
      <c r="O55" s="20">
        <v>0</v>
      </c>
      <c r="P55" s="20">
        <v>0</v>
      </c>
      <c r="Q55" s="20">
        <v>0</v>
      </c>
      <c r="R55" s="20">
        <v>0</v>
      </c>
      <c r="S55" s="20">
        <v>438</v>
      </c>
      <c r="T55" s="20">
        <v>85</v>
      </c>
      <c r="U55" s="20">
        <v>35</v>
      </c>
      <c r="V55" s="20">
        <v>16</v>
      </c>
      <c r="W55" s="20">
        <v>574</v>
      </c>
    </row>
    <row r="56" spans="2:23" ht="20.100000000000001" customHeight="1" thickBot="1" x14ac:dyDescent="0.25">
      <c r="B56" s="4" t="s">
        <v>262</v>
      </c>
      <c r="C56" s="20">
        <v>56</v>
      </c>
      <c r="D56" s="20">
        <v>0</v>
      </c>
      <c r="E56" s="20">
        <v>5</v>
      </c>
      <c r="F56" s="20">
        <v>61</v>
      </c>
      <c r="G56" s="20">
        <v>31</v>
      </c>
      <c r="H56" s="20">
        <v>0</v>
      </c>
      <c r="I56" s="20">
        <v>3</v>
      </c>
      <c r="J56" s="20">
        <v>34</v>
      </c>
      <c r="K56" s="20">
        <v>25</v>
      </c>
      <c r="L56" s="20">
        <v>0</v>
      </c>
      <c r="M56" s="20">
        <v>2</v>
      </c>
      <c r="N56" s="20">
        <v>27</v>
      </c>
      <c r="O56" s="20">
        <v>0</v>
      </c>
      <c r="P56" s="20">
        <v>0</v>
      </c>
      <c r="Q56" s="20">
        <v>0</v>
      </c>
      <c r="R56" s="20">
        <v>0</v>
      </c>
      <c r="S56" s="20">
        <v>68</v>
      </c>
      <c r="T56" s="20">
        <v>16</v>
      </c>
      <c r="U56" s="20">
        <v>14</v>
      </c>
      <c r="V56" s="20">
        <v>5</v>
      </c>
      <c r="W56" s="20">
        <v>103</v>
      </c>
    </row>
    <row r="57" spans="2:23" ht="20.100000000000001" customHeight="1" thickBot="1" x14ac:dyDescent="0.25">
      <c r="B57" s="4" t="s">
        <v>263</v>
      </c>
      <c r="C57" s="20">
        <v>11</v>
      </c>
      <c r="D57" s="20">
        <v>1</v>
      </c>
      <c r="E57" s="20">
        <v>0</v>
      </c>
      <c r="F57" s="20">
        <v>12</v>
      </c>
      <c r="G57" s="20">
        <v>0</v>
      </c>
      <c r="H57" s="20">
        <v>0</v>
      </c>
      <c r="I57" s="20">
        <v>0</v>
      </c>
      <c r="J57" s="20">
        <v>0</v>
      </c>
      <c r="K57" s="20">
        <v>11</v>
      </c>
      <c r="L57" s="20">
        <v>1</v>
      </c>
      <c r="M57" s="20">
        <v>0</v>
      </c>
      <c r="N57" s="20">
        <v>12</v>
      </c>
      <c r="O57" s="20">
        <v>0</v>
      </c>
      <c r="P57" s="20">
        <v>0</v>
      </c>
      <c r="Q57" s="20">
        <v>0</v>
      </c>
      <c r="R57" s="20">
        <v>0</v>
      </c>
      <c r="S57" s="20">
        <v>36</v>
      </c>
      <c r="T57" s="20">
        <v>6</v>
      </c>
      <c r="U57" s="20">
        <v>3</v>
      </c>
      <c r="V57" s="20">
        <v>2</v>
      </c>
      <c r="W57" s="20">
        <v>47</v>
      </c>
    </row>
    <row r="58" spans="2:23" ht="20.100000000000001" customHeight="1" thickBot="1" x14ac:dyDescent="0.25">
      <c r="B58" s="4" t="s">
        <v>264</v>
      </c>
      <c r="C58" s="20">
        <v>6</v>
      </c>
      <c r="D58" s="20">
        <v>0</v>
      </c>
      <c r="E58" s="20">
        <v>0</v>
      </c>
      <c r="F58" s="20">
        <v>6</v>
      </c>
      <c r="G58" s="20">
        <v>4</v>
      </c>
      <c r="H58" s="20">
        <v>0</v>
      </c>
      <c r="I58" s="20">
        <v>0</v>
      </c>
      <c r="J58" s="20">
        <v>4</v>
      </c>
      <c r="K58" s="20">
        <v>2</v>
      </c>
      <c r="L58" s="20">
        <v>0</v>
      </c>
      <c r="M58" s="20">
        <v>0</v>
      </c>
      <c r="N58" s="20">
        <v>2</v>
      </c>
      <c r="O58" s="20">
        <v>0</v>
      </c>
      <c r="P58" s="20">
        <v>0</v>
      </c>
      <c r="Q58" s="20">
        <v>0</v>
      </c>
      <c r="R58" s="20">
        <v>0</v>
      </c>
      <c r="S58" s="20">
        <v>11</v>
      </c>
      <c r="T58" s="20">
        <v>3</v>
      </c>
      <c r="U58" s="20">
        <v>3</v>
      </c>
      <c r="V58" s="20">
        <v>0</v>
      </c>
      <c r="W58" s="20">
        <v>17</v>
      </c>
    </row>
    <row r="59" spans="2:23" ht="20.100000000000001" customHeight="1" thickBot="1" x14ac:dyDescent="0.25">
      <c r="B59" s="4" t="s">
        <v>265</v>
      </c>
      <c r="C59" s="20">
        <v>7</v>
      </c>
      <c r="D59" s="20">
        <v>0</v>
      </c>
      <c r="E59" s="20">
        <v>0</v>
      </c>
      <c r="F59" s="20">
        <v>7</v>
      </c>
      <c r="G59" s="20">
        <v>1</v>
      </c>
      <c r="H59" s="20">
        <v>0</v>
      </c>
      <c r="I59" s="20">
        <v>0</v>
      </c>
      <c r="J59" s="20">
        <v>1</v>
      </c>
      <c r="K59" s="20">
        <v>6</v>
      </c>
      <c r="L59" s="20">
        <v>0</v>
      </c>
      <c r="M59" s="20">
        <v>0</v>
      </c>
      <c r="N59" s="20">
        <v>6</v>
      </c>
      <c r="O59" s="20">
        <v>0</v>
      </c>
      <c r="P59" s="20">
        <v>0</v>
      </c>
      <c r="Q59" s="20">
        <v>0</v>
      </c>
      <c r="R59" s="20">
        <v>0</v>
      </c>
      <c r="S59" s="20">
        <v>21</v>
      </c>
      <c r="T59" s="20">
        <v>9</v>
      </c>
      <c r="U59" s="20">
        <v>1</v>
      </c>
      <c r="V59" s="20">
        <v>0</v>
      </c>
      <c r="W59" s="20">
        <v>31</v>
      </c>
    </row>
    <row r="60" spans="2:23" ht="20.100000000000001" customHeight="1" thickBot="1" x14ac:dyDescent="0.25">
      <c r="B60" s="4" t="s">
        <v>266</v>
      </c>
      <c r="C60" s="20">
        <v>36</v>
      </c>
      <c r="D60" s="20">
        <v>1</v>
      </c>
      <c r="E60" s="20">
        <v>3</v>
      </c>
      <c r="F60" s="20">
        <v>40</v>
      </c>
      <c r="G60" s="20">
        <v>24</v>
      </c>
      <c r="H60" s="20">
        <v>0</v>
      </c>
      <c r="I60" s="20">
        <v>0</v>
      </c>
      <c r="J60" s="20">
        <v>24</v>
      </c>
      <c r="K60" s="20">
        <v>12</v>
      </c>
      <c r="L60" s="20">
        <v>1</v>
      </c>
      <c r="M60" s="20">
        <v>3</v>
      </c>
      <c r="N60" s="20">
        <v>16</v>
      </c>
      <c r="O60" s="20">
        <v>0</v>
      </c>
      <c r="P60" s="20">
        <v>0</v>
      </c>
      <c r="Q60" s="20">
        <v>0</v>
      </c>
      <c r="R60" s="20">
        <v>0</v>
      </c>
      <c r="S60" s="20">
        <v>21</v>
      </c>
      <c r="T60" s="20">
        <v>19</v>
      </c>
      <c r="U60" s="20">
        <v>5</v>
      </c>
      <c r="V60" s="20">
        <v>2</v>
      </c>
      <c r="W60" s="20">
        <v>47</v>
      </c>
    </row>
    <row r="61" spans="2:23" ht="20.100000000000001" customHeight="1" thickBot="1" x14ac:dyDescent="0.25">
      <c r="B61" s="4" t="s">
        <v>267</v>
      </c>
      <c r="C61" s="20">
        <v>5</v>
      </c>
      <c r="D61" s="20">
        <v>0</v>
      </c>
      <c r="E61" s="20">
        <v>0</v>
      </c>
      <c r="F61" s="20">
        <v>5</v>
      </c>
      <c r="G61" s="20">
        <v>2</v>
      </c>
      <c r="H61" s="20">
        <v>0</v>
      </c>
      <c r="I61" s="20">
        <v>0</v>
      </c>
      <c r="J61" s="20">
        <v>2</v>
      </c>
      <c r="K61" s="20">
        <v>3</v>
      </c>
      <c r="L61" s="20">
        <v>0</v>
      </c>
      <c r="M61" s="20">
        <v>0</v>
      </c>
      <c r="N61" s="20">
        <v>3</v>
      </c>
      <c r="O61" s="20">
        <v>0</v>
      </c>
      <c r="P61" s="20">
        <v>0</v>
      </c>
      <c r="Q61" s="20">
        <v>0</v>
      </c>
      <c r="R61" s="20">
        <v>0</v>
      </c>
      <c r="S61" s="20">
        <v>12</v>
      </c>
      <c r="T61" s="20">
        <v>3</v>
      </c>
      <c r="U61" s="20">
        <v>0</v>
      </c>
      <c r="V61" s="20">
        <v>4</v>
      </c>
      <c r="W61" s="20">
        <v>19</v>
      </c>
    </row>
    <row r="62" spans="2:23" ht="20.100000000000001" customHeight="1" thickBot="1" x14ac:dyDescent="0.25">
      <c r="B62" s="7" t="s">
        <v>22</v>
      </c>
      <c r="C62" s="9">
        <v>1632</v>
      </c>
      <c r="D62" s="9">
        <v>66</v>
      </c>
      <c r="E62" s="9">
        <v>151</v>
      </c>
      <c r="F62" s="9">
        <v>1849</v>
      </c>
      <c r="G62" s="9">
        <v>745</v>
      </c>
      <c r="H62" s="9">
        <v>18</v>
      </c>
      <c r="I62" s="9">
        <v>33</v>
      </c>
      <c r="J62" s="9">
        <v>796</v>
      </c>
      <c r="K62" s="9">
        <v>886</v>
      </c>
      <c r="L62" s="9">
        <v>48</v>
      </c>
      <c r="M62" s="9">
        <v>117</v>
      </c>
      <c r="N62" s="9">
        <v>1051</v>
      </c>
      <c r="O62" s="9">
        <v>1</v>
      </c>
      <c r="P62" s="9">
        <v>0</v>
      </c>
      <c r="Q62" s="9">
        <v>1</v>
      </c>
      <c r="R62" s="9">
        <v>2</v>
      </c>
      <c r="S62" s="9">
        <v>2385</v>
      </c>
      <c r="T62" s="9">
        <v>439</v>
      </c>
      <c r="U62" s="9">
        <v>222</v>
      </c>
      <c r="V62" s="9">
        <v>197</v>
      </c>
      <c r="W62" s="9">
        <v>3243</v>
      </c>
    </row>
  </sheetData>
  <mergeCells count="21"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  <mergeCell ref="C9:F9"/>
    <mergeCell ref="G9:J9"/>
    <mergeCell ref="K9:N9"/>
    <mergeCell ref="O9:R9"/>
    <mergeCell ref="S9:W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2" style="69" customWidth="1"/>
    <col min="5" max="6" width="12" customWidth="1"/>
    <col min="7" max="7" width="7.75" customWidth="1"/>
    <col min="8" max="11" width="12" customWidth="1"/>
    <col min="12" max="12" width="7.75" customWidth="1"/>
    <col min="13" max="16" width="12" customWidth="1"/>
    <col min="17" max="17" width="7.75" customWidth="1"/>
    <col min="19" max="19" width="12.625" customWidth="1"/>
  </cols>
  <sheetData>
    <row r="9" spans="2:17" ht="44.25" customHeight="1" thickBot="1" x14ac:dyDescent="0.25">
      <c r="B9" s="12"/>
      <c r="C9" s="78" t="s">
        <v>118</v>
      </c>
      <c r="D9" s="76"/>
      <c r="E9" s="76"/>
      <c r="F9" s="76"/>
      <c r="G9" s="81"/>
      <c r="H9" s="78" t="s">
        <v>119</v>
      </c>
      <c r="I9" s="76"/>
      <c r="J9" s="76"/>
      <c r="K9" s="76"/>
      <c r="L9" s="81"/>
      <c r="M9" s="78" t="s">
        <v>120</v>
      </c>
      <c r="N9" s="76"/>
      <c r="O9" s="76"/>
      <c r="P9" s="76"/>
      <c r="Q9" s="81"/>
    </row>
    <row r="10" spans="2:17" ht="28.5" customHeight="1" thickBot="1" x14ac:dyDescent="0.25">
      <c r="B10" s="11"/>
      <c r="C10" s="88" t="s">
        <v>121</v>
      </c>
      <c r="D10" s="89"/>
      <c r="E10" s="90" t="s">
        <v>122</v>
      </c>
      <c r="F10" s="90"/>
      <c r="G10" s="15" t="s">
        <v>36</v>
      </c>
      <c r="H10" s="90" t="s">
        <v>123</v>
      </c>
      <c r="I10" s="90"/>
      <c r="J10" s="87" t="s">
        <v>122</v>
      </c>
      <c r="K10" s="87"/>
      <c r="L10" s="15" t="s">
        <v>36</v>
      </c>
      <c r="M10" s="90" t="s">
        <v>121</v>
      </c>
      <c r="N10" s="90"/>
      <c r="O10" s="87" t="s">
        <v>122</v>
      </c>
      <c r="P10" s="87"/>
      <c r="Q10" s="15" t="s">
        <v>36</v>
      </c>
    </row>
    <row r="11" spans="2:17" ht="20.100000000000001" customHeight="1" thickBot="1" x14ac:dyDescent="0.25">
      <c r="B11" s="3" t="s">
        <v>218</v>
      </c>
      <c r="C11" s="20">
        <v>3</v>
      </c>
      <c r="D11" s="20">
        <v>0</v>
      </c>
      <c r="E11" s="20">
        <v>194</v>
      </c>
      <c r="F11" s="20">
        <v>43</v>
      </c>
      <c r="G11" s="20">
        <v>240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3</v>
      </c>
      <c r="N11" s="20">
        <v>0</v>
      </c>
      <c r="O11" s="20">
        <v>194</v>
      </c>
      <c r="P11" s="20">
        <v>43</v>
      </c>
      <c r="Q11" s="20">
        <v>240</v>
      </c>
    </row>
    <row r="12" spans="2:17" ht="20.100000000000001" customHeight="1" thickBot="1" x14ac:dyDescent="0.25">
      <c r="B12" s="4" t="s">
        <v>219</v>
      </c>
      <c r="C12" s="20">
        <v>12</v>
      </c>
      <c r="D12" s="20">
        <v>1</v>
      </c>
      <c r="E12" s="20">
        <v>209</v>
      </c>
      <c r="F12" s="20">
        <v>100</v>
      </c>
      <c r="G12" s="20">
        <v>322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12</v>
      </c>
      <c r="N12" s="20">
        <v>1</v>
      </c>
      <c r="O12" s="20">
        <v>209</v>
      </c>
      <c r="P12" s="20">
        <v>100</v>
      </c>
      <c r="Q12" s="20">
        <v>322</v>
      </c>
    </row>
    <row r="13" spans="2:17" ht="20.100000000000001" customHeight="1" thickBot="1" x14ac:dyDescent="0.25">
      <c r="B13" s="4" t="s">
        <v>220</v>
      </c>
      <c r="C13" s="20">
        <v>3</v>
      </c>
      <c r="D13" s="20">
        <v>0</v>
      </c>
      <c r="E13" s="20">
        <v>100</v>
      </c>
      <c r="F13" s="20">
        <v>32</v>
      </c>
      <c r="G13" s="20">
        <v>135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</v>
      </c>
      <c r="N13" s="20">
        <v>0</v>
      </c>
      <c r="O13" s="20">
        <v>100</v>
      </c>
      <c r="P13" s="20">
        <v>32</v>
      </c>
      <c r="Q13" s="20">
        <v>135</v>
      </c>
    </row>
    <row r="14" spans="2:17" ht="20.100000000000001" customHeight="1" thickBot="1" x14ac:dyDescent="0.25">
      <c r="B14" s="4" t="s">
        <v>221</v>
      </c>
      <c r="C14" s="20">
        <v>3</v>
      </c>
      <c r="D14" s="20">
        <v>0</v>
      </c>
      <c r="E14" s="20">
        <v>70</v>
      </c>
      <c r="F14" s="20">
        <v>52</v>
      </c>
      <c r="G14" s="20">
        <v>125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3</v>
      </c>
      <c r="N14" s="20">
        <v>0</v>
      </c>
      <c r="O14" s="20">
        <v>70</v>
      </c>
      <c r="P14" s="20">
        <v>52</v>
      </c>
      <c r="Q14" s="20">
        <v>125</v>
      </c>
    </row>
    <row r="15" spans="2:17" ht="20.100000000000001" customHeight="1" thickBot="1" x14ac:dyDescent="0.25">
      <c r="B15" s="4" t="s">
        <v>222</v>
      </c>
      <c r="C15" s="20">
        <v>1</v>
      </c>
      <c r="D15" s="20">
        <v>0</v>
      </c>
      <c r="E15" s="20">
        <v>46</v>
      </c>
      <c r="F15" s="20">
        <v>21</v>
      </c>
      <c r="G15" s="20">
        <v>68</v>
      </c>
      <c r="H15" s="20">
        <v>0</v>
      </c>
      <c r="I15" s="20">
        <v>0</v>
      </c>
      <c r="J15" s="20">
        <v>0</v>
      </c>
      <c r="K15" s="20">
        <v>1</v>
      </c>
      <c r="L15" s="20">
        <v>1</v>
      </c>
      <c r="M15" s="20">
        <v>1</v>
      </c>
      <c r="N15" s="20">
        <v>0</v>
      </c>
      <c r="O15" s="20">
        <v>46</v>
      </c>
      <c r="P15" s="20">
        <v>22</v>
      </c>
      <c r="Q15" s="20">
        <v>69</v>
      </c>
    </row>
    <row r="16" spans="2:17" ht="20.100000000000001" customHeight="1" thickBot="1" x14ac:dyDescent="0.25">
      <c r="B16" s="4" t="s">
        <v>223</v>
      </c>
      <c r="C16" s="20">
        <v>0</v>
      </c>
      <c r="D16" s="20">
        <v>0</v>
      </c>
      <c r="E16" s="20">
        <v>20</v>
      </c>
      <c r="F16" s="20">
        <v>32</v>
      </c>
      <c r="G16" s="20">
        <v>52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20</v>
      </c>
      <c r="P16" s="20">
        <v>32</v>
      </c>
      <c r="Q16" s="20">
        <v>52</v>
      </c>
    </row>
    <row r="17" spans="2:17" ht="20.100000000000001" customHeight="1" thickBot="1" x14ac:dyDescent="0.25">
      <c r="B17" s="4" t="s">
        <v>224</v>
      </c>
      <c r="C17" s="20">
        <v>12</v>
      </c>
      <c r="D17" s="20">
        <v>0</v>
      </c>
      <c r="E17" s="20">
        <v>221</v>
      </c>
      <c r="F17" s="20">
        <v>106</v>
      </c>
      <c r="G17" s="20">
        <v>339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12</v>
      </c>
      <c r="N17" s="20">
        <v>0</v>
      </c>
      <c r="O17" s="20">
        <v>221</v>
      </c>
      <c r="P17" s="20">
        <v>106</v>
      </c>
      <c r="Q17" s="20">
        <v>339</v>
      </c>
    </row>
    <row r="18" spans="2:17" ht="20.100000000000001" customHeight="1" thickBot="1" x14ac:dyDescent="0.25">
      <c r="B18" s="4" t="s">
        <v>225</v>
      </c>
      <c r="C18" s="20">
        <v>2</v>
      </c>
      <c r="D18" s="20">
        <v>5</v>
      </c>
      <c r="E18" s="20">
        <v>120</v>
      </c>
      <c r="F18" s="20">
        <v>170</v>
      </c>
      <c r="G18" s="20">
        <v>297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5</v>
      </c>
      <c r="O18" s="20">
        <v>120</v>
      </c>
      <c r="P18" s="20">
        <v>170</v>
      </c>
      <c r="Q18" s="20">
        <v>297</v>
      </c>
    </row>
    <row r="19" spans="2:17" ht="20.100000000000001" customHeight="1" thickBot="1" x14ac:dyDescent="0.25">
      <c r="B19" s="4" t="s">
        <v>226</v>
      </c>
      <c r="C19" s="20">
        <v>0</v>
      </c>
      <c r="D19" s="20">
        <v>1</v>
      </c>
      <c r="E19" s="20">
        <v>11</v>
      </c>
      <c r="F19" s="20">
        <v>17</v>
      </c>
      <c r="G19" s="20">
        <v>29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  <c r="O19" s="20">
        <v>11</v>
      </c>
      <c r="P19" s="20">
        <v>17</v>
      </c>
      <c r="Q19" s="20">
        <v>29</v>
      </c>
    </row>
    <row r="20" spans="2:17" ht="20.100000000000001" customHeight="1" thickBot="1" x14ac:dyDescent="0.25">
      <c r="B20" s="4" t="s">
        <v>227</v>
      </c>
      <c r="C20" s="20">
        <v>1</v>
      </c>
      <c r="D20" s="20">
        <v>0</v>
      </c>
      <c r="E20" s="20">
        <v>3</v>
      </c>
      <c r="F20" s="20">
        <v>3</v>
      </c>
      <c r="G20" s="20">
        <v>7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</v>
      </c>
      <c r="N20" s="20">
        <v>0</v>
      </c>
      <c r="O20" s="20">
        <v>3</v>
      </c>
      <c r="P20" s="20">
        <v>3</v>
      </c>
      <c r="Q20" s="20">
        <v>7</v>
      </c>
    </row>
    <row r="21" spans="2:17" ht="20.100000000000001" customHeight="1" thickBot="1" x14ac:dyDescent="0.25">
      <c r="B21" s="4" t="s">
        <v>228</v>
      </c>
      <c r="C21" s="20">
        <v>1</v>
      </c>
      <c r="D21" s="20">
        <v>2</v>
      </c>
      <c r="E21" s="20">
        <v>86</v>
      </c>
      <c r="F21" s="20">
        <v>73</v>
      </c>
      <c r="G21" s="20">
        <v>162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</v>
      </c>
      <c r="N21" s="20">
        <v>2</v>
      </c>
      <c r="O21" s="20">
        <v>86</v>
      </c>
      <c r="P21" s="20">
        <v>73</v>
      </c>
      <c r="Q21" s="20">
        <v>162</v>
      </c>
    </row>
    <row r="22" spans="2:17" ht="20.100000000000001" customHeight="1" thickBot="1" x14ac:dyDescent="0.25">
      <c r="B22" s="4" t="s">
        <v>229</v>
      </c>
      <c r="C22" s="20">
        <v>4</v>
      </c>
      <c r="D22" s="20">
        <v>3</v>
      </c>
      <c r="E22" s="20">
        <v>64</v>
      </c>
      <c r="F22" s="20">
        <v>80</v>
      </c>
      <c r="G22" s="20">
        <v>151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4</v>
      </c>
      <c r="N22" s="20">
        <v>3</v>
      </c>
      <c r="O22" s="20">
        <v>64</v>
      </c>
      <c r="P22" s="20">
        <v>80</v>
      </c>
      <c r="Q22" s="20">
        <v>151</v>
      </c>
    </row>
    <row r="23" spans="2:17" ht="20.100000000000001" customHeight="1" thickBot="1" x14ac:dyDescent="0.25">
      <c r="B23" s="4" t="s">
        <v>230</v>
      </c>
      <c r="C23" s="20">
        <v>5</v>
      </c>
      <c r="D23" s="20">
        <v>9</v>
      </c>
      <c r="E23" s="20">
        <v>113</v>
      </c>
      <c r="F23" s="20">
        <v>88</v>
      </c>
      <c r="G23" s="20">
        <v>215</v>
      </c>
      <c r="H23" s="20">
        <v>0</v>
      </c>
      <c r="I23" s="20">
        <v>2</v>
      </c>
      <c r="J23" s="20">
        <v>0</v>
      </c>
      <c r="K23" s="20">
        <v>0</v>
      </c>
      <c r="L23" s="20">
        <v>2</v>
      </c>
      <c r="M23" s="20">
        <v>5</v>
      </c>
      <c r="N23" s="20">
        <v>11</v>
      </c>
      <c r="O23" s="20">
        <v>113</v>
      </c>
      <c r="P23" s="20">
        <v>88</v>
      </c>
      <c r="Q23" s="20">
        <v>217</v>
      </c>
    </row>
    <row r="24" spans="2:17" ht="20.100000000000001" customHeight="1" thickBot="1" x14ac:dyDescent="0.25">
      <c r="B24" s="4" t="s">
        <v>231</v>
      </c>
      <c r="C24" s="20">
        <v>0</v>
      </c>
      <c r="D24" s="20">
        <v>1</v>
      </c>
      <c r="E24" s="20">
        <v>33</v>
      </c>
      <c r="F24" s="20">
        <v>24</v>
      </c>
      <c r="G24" s="20">
        <v>58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0">
        <v>33</v>
      </c>
      <c r="P24" s="20">
        <v>24</v>
      </c>
      <c r="Q24" s="20">
        <v>58</v>
      </c>
    </row>
    <row r="25" spans="2:17" ht="20.100000000000001" customHeight="1" thickBot="1" x14ac:dyDescent="0.25">
      <c r="B25" s="4" t="s">
        <v>232</v>
      </c>
      <c r="C25" s="20">
        <v>1</v>
      </c>
      <c r="D25" s="20">
        <v>0</v>
      </c>
      <c r="E25" s="20">
        <v>59</v>
      </c>
      <c r="F25" s="20">
        <v>29</v>
      </c>
      <c r="G25" s="20">
        <v>89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</v>
      </c>
      <c r="N25" s="20">
        <v>0</v>
      </c>
      <c r="O25" s="20">
        <v>59</v>
      </c>
      <c r="P25" s="20">
        <v>29</v>
      </c>
      <c r="Q25" s="20">
        <v>89</v>
      </c>
    </row>
    <row r="26" spans="2:17" ht="20.100000000000001" customHeight="1" thickBot="1" x14ac:dyDescent="0.25">
      <c r="B26" s="5" t="s">
        <v>233</v>
      </c>
      <c r="C26" s="20">
        <v>2</v>
      </c>
      <c r="D26" s="20">
        <v>0</v>
      </c>
      <c r="E26" s="20">
        <v>68</v>
      </c>
      <c r="F26" s="20">
        <v>15</v>
      </c>
      <c r="G26" s="20">
        <v>85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2</v>
      </c>
      <c r="N26" s="20">
        <v>0</v>
      </c>
      <c r="O26" s="20">
        <v>68</v>
      </c>
      <c r="P26" s="20">
        <v>15</v>
      </c>
      <c r="Q26" s="20">
        <v>85</v>
      </c>
    </row>
    <row r="27" spans="2:17" ht="20.100000000000001" customHeight="1" thickBot="1" x14ac:dyDescent="0.25">
      <c r="B27" s="6" t="s">
        <v>234</v>
      </c>
      <c r="C27" s="20">
        <v>0</v>
      </c>
      <c r="D27" s="20">
        <v>0</v>
      </c>
      <c r="E27" s="20">
        <v>0</v>
      </c>
      <c r="F27" s="20">
        <v>14</v>
      </c>
      <c r="G27" s="20">
        <v>14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14</v>
      </c>
      <c r="Q27" s="20">
        <v>14</v>
      </c>
    </row>
    <row r="28" spans="2:17" ht="20.100000000000001" customHeight="1" thickBot="1" x14ac:dyDescent="0.25">
      <c r="B28" s="4" t="s">
        <v>235</v>
      </c>
      <c r="C28" s="20">
        <v>0</v>
      </c>
      <c r="D28" s="20">
        <v>1</v>
      </c>
      <c r="E28" s="20">
        <v>16</v>
      </c>
      <c r="F28" s="20">
        <v>19</v>
      </c>
      <c r="G28" s="20">
        <v>36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1</v>
      </c>
      <c r="O28" s="20">
        <v>16</v>
      </c>
      <c r="P28" s="20">
        <v>19</v>
      </c>
      <c r="Q28" s="20">
        <v>36</v>
      </c>
    </row>
    <row r="29" spans="2:17" ht="20.100000000000001" customHeight="1" thickBot="1" x14ac:dyDescent="0.25">
      <c r="B29" s="4" t="s">
        <v>236</v>
      </c>
      <c r="C29" s="20">
        <v>2</v>
      </c>
      <c r="D29" s="20">
        <v>3</v>
      </c>
      <c r="E29" s="20">
        <v>17</v>
      </c>
      <c r="F29" s="20">
        <v>28</v>
      </c>
      <c r="G29" s="20">
        <v>50</v>
      </c>
      <c r="H29" s="20">
        <v>0</v>
      </c>
      <c r="I29" s="20">
        <v>0</v>
      </c>
      <c r="J29" s="20">
        <v>0</v>
      </c>
      <c r="K29" s="20">
        <v>1</v>
      </c>
      <c r="L29" s="20">
        <v>1</v>
      </c>
      <c r="M29" s="20">
        <v>2</v>
      </c>
      <c r="N29" s="20">
        <v>3</v>
      </c>
      <c r="O29" s="20">
        <v>17</v>
      </c>
      <c r="P29" s="20">
        <v>29</v>
      </c>
      <c r="Q29" s="20">
        <v>51</v>
      </c>
    </row>
    <row r="30" spans="2:17" ht="20.100000000000001" customHeight="1" thickBot="1" x14ac:dyDescent="0.25">
      <c r="B30" s="4" t="s">
        <v>237</v>
      </c>
      <c r="C30" s="20">
        <v>0</v>
      </c>
      <c r="D30" s="20">
        <v>0</v>
      </c>
      <c r="E30" s="20">
        <v>7</v>
      </c>
      <c r="F30" s="20">
        <v>6</v>
      </c>
      <c r="G30" s="20">
        <v>13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7</v>
      </c>
      <c r="P30" s="20">
        <v>6</v>
      </c>
      <c r="Q30" s="20">
        <v>13</v>
      </c>
    </row>
    <row r="31" spans="2:17" ht="20.100000000000001" customHeight="1" thickBot="1" x14ac:dyDescent="0.25">
      <c r="B31" s="4" t="s">
        <v>238</v>
      </c>
      <c r="C31" s="20">
        <v>0</v>
      </c>
      <c r="D31" s="20">
        <v>0</v>
      </c>
      <c r="E31" s="20">
        <v>1</v>
      </c>
      <c r="F31" s="20">
        <v>32</v>
      </c>
      <c r="G31" s="20">
        <v>33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1</v>
      </c>
      <c r="P31" s="20">
        <v>32</v>
      </c>
      <c r="Q31" s="20">
        <v>33</v>
      </c>
    </row>
    <row r="32" spans="2:17" ht="20.100000000000001" customHeight="1" thickBot="1" x14ac:dyDescent="0.25">
      <c r="B32" s="4" t="s">
        <v>239</v>
      </c>
      <c r="C32" s="20">
        <v>0</v>
      </c>
      <c r="D32" s="20">
        <v>0</v>
      </c>
      <c r="E32" s="20">
        <v>25</v>
      </c>
      <c r="F32" s="20">
        <v>13</v>
      </c>
      <c r="G32" s="20">
        <v>38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25</v>
      </c>
      <c r="P32" s="20">
        <v>13</v>
      </c>
      <c r="Q32" s="20">
        <v>38</v>
      </c>
    </row>
    <row r="33" spans="2:17" ht="20.100000000000001" customHeight="1" thickBot="1" x14ac:dyDescent="0.25">
      <c r="B33" s="4" t="s">
        <v>240</v>
      </c>
      <c r="C33" s="20">
        <v>0</v>
      </c>
      <c r="D33" s="20">
        <v>0</v>
      </c>
      <c r="E33" s="20">
        <v>8</v>
      </c>
      <c r="F33" s="20">
        <v>11</v>
      </c>
      <c r="G33" s="20">
        <v>19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8</v>
      </c>
      <c r="P33" s="20">
        <v>11</v>
      </c>
      <c r="Q33" s="20">
        <v>19</v>
      </c>
    </row>
    <row r="34" spans="2:17" ht="20.100000000000001" customHeight="1" thickBot="1" x14ac:dyDescent="0.25">
      <c r="B34" s="4" t="s">
        <v>241</v>
      </c>
      <c r="C34" s="20">
        <v>6</v>
      </c>
      <c r="D34" s="20">
        <v>0</v>
      </c>
      <c r="E34" s="20">
        <v>75</v>
      </c>
      <c r="F34" s="20">
        <v>27</v>
      </c>
      <c r="G34" s="20">
        <v>108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6</v>
      </c>
      <c r="N34" s="20">
        <v>0</v>
      </c>
      <c r="O34" s="20">
        <v>75</v>
      </c>
      <c r="P34" s="20">
        <v>27</v>
      </c>
      <c r="Q34" s="20">
        <v>108</v>
      </c>
    </row>
    <row r="35" spans="2:17" ht="20.100000000000001" customHeight="1" thickBot="1" x14ac:dyDescent="0.25">
      <c r="B35" s="4" t="s">
        <v>242</v>
      </c>
      <c r="C35" s="20">
        <v>0</v>
      </c>
      <c r="D35" s="20">
        <v>0</v>
      </c>
      <c r="E35" s="20">
        <v>5</v>
      </c>
      <c r="F35" s="20">
        <v>10</v>
      </c>
      <c r="G35" s="20">
        <v>15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5</v>
      </c>
      <c r="P35" s="20">
        <v>10</v>
      </c>
      <c r="Q35" s="20">
        <v>15</v>
      </c>
    </row>
    <row r="36" spans="2:17" ht="20.100000000000001" customHeight="1" thickBot="1" x14ac:dyDescent="0.25">
      <c r="B36" s="4" t="s">
        <v>243</v>
      </c>
      <c r="C36" s="20">
        <v>0</v>
      </c>
      <c r="D36" s="20">
        <v>0</v>
      </c>
      <c r="E36" s="20">
        <v>50</v>
      </c>
      <c r="F36" s="20">
        <v>19</v>
      </c>
      <c r="G36" s="20">
        <v>69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50</v>
      </c>
      <c r="P36" s="20">
        <v>19</v>
      </c>
      <c r="Q36" s="20">
        <v>69</v>
      </c>
    </row>
    <row r="37" spans="2:17" ht="20.100000000000001" customHeight="1" thickBot="1" x14ac:dyDescent="0.25">
      <c r="B37" s="4" t="s">
        <v>244</v>
      </c>
      <c r="C37" s="20">
        <v>1</v>
      </c>
      <c r="D37" s="20">
        <v>5</v>
      </c>
      <c r="E37" s="20">
        <v>42</v>
      </c>
      <c r="F37" s="20">
        <v>20</v>
      </c>
      <c r="G37" s="20">
        <v>68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</v>
      </c>
      <c r="N37" s="20">
        <v>5</v>
      </c>
      <c r="O37" s="20">
        <v>42</v>
      </c>
      <c r="P37" s="20">
        <v>20</v>
      </c>
      <c r="Q37" s="20">
        <v>68</v>
      </c>
    </row>
    <row r="38" spans="2:17" ht="20.100000000000001" customHeight="1" thickBot="1" x14ac:dyDescent="0.25">
      <c r="B38" s="4" t="s">
        <v>245</v>
      </c>
      <c r="C38" s="20">
        <v>0</v>
      </c>
      <c r="D38" s="20">
        <v>0</v>
      </c>
      <c r="E38" s="20">
        <v>19</v>
      </c>
      <c r="F38" s="20">
        <v>7</v>
      </c>
      <c r="G38" s="20">
        <v>26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19</v>
      </c>
      <c r="P38" s="20">
        <v>7</v>
      </c>
      <c r="Q38" s="20">
        <v>26</v>
      </c>
    </row>
    <row r="39" spans="2:17" ht="20.100000000000001" customHeight="1" thickBot="1" x14ac:dyDescent="0.25">
      <c r="B39" s="4" t="s">
        <v>246</v>
      </c>
      <c r="C39" s="20">
        <v>0</v>
      </c>
      <c r="D39" s="20">
        <v>0</v>
      </c>
      <c r="E39" s="20">
        <v>21</v>
      </c>
      <c r="F39" s="20">
        <v>6</v>
      </c>
      <c r="G39" s="20">
        <v>27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21</v>
      </c>
      <c r="P39" s="20">
        <v>6</v>
      </c>
      <c r="Q39" s="20">
        <v>27</v>
      </c>
    </row>
    <row r="40" spans="2:17" ht="20.100000000000001" customHeight="1" thickBot="1" x14ac:dyDescent="0.25">
      <c r="B40" s="4" t="s">
        <v>247</v>
      </c>
      <c r="C40" s="20">
        <v>0</v>
      </c>
      <c r="D40" s="20">
        <v>0</v>
      </c>
      <c r="E40" s="20">
        <v>33</v>
      </c>
      <c r="F40" s="20">
        <v>36</v>
      </c>
      <c r="G40" s="20">
        <v>69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33</v>
      </c>
      <c r="P40" s="20">
        <v>36</v>
      </c>
      <c r="Q40" s="20">
        <v>69</v>
      </c>
    </row>
    <row r="41" spans="2:17" ht="20.100000000000001" customHeight="1" thickBot="1" x14ac:dyDescent="0.25">
      <c r="B41" s="4" t="s">
        <v>248</v>
      </c>
      <c r="C41" s="20">
        <v>4</v>
      </c>
      <c r="D41" s="20">
        <v>6</v>
      </c>
      <c r="E41" s="20">
        <v>642</v>
      </c>
      <c r="F41" s="20">
        <v>297</v>
      </c>
      <c r="G41" s="20">
        <v>949</v>
      </c>
      <c r="H41" s="20">
        <v>0</v>
      </c>
      <c r="I41" s="20">
        <v>2</v>
      </c>
      <c r="J41" s="20">
        <v>0</v>
      </c>
      <c r="K41" s="20">
        <v>3</v>
      </c>
      <c r="L41" s="20">
        <v>5</v>
      </c>
      <c r="M41" s="20">
        <v>4</v>
      </c>
      <c r="N41" s="20">
        <v>8</v>
      </c>
      <c r="O41" s="20">
        <v>642</v>
      </c>
      <c r="P41" s="20">
        <v>300</v>
      </c>
      <c r="Q41" s="20">
        <v>954</v>
      </c>
    </row>
    <row r="42" spans="2:17" ht="20.100000000000001" customHeight="1" thickBot="1" x14ac:dyDescent="0.25">
      <c r="B42" s="4" t="s">
        <v>249</v>
      </c>
      <c r="C42" s="20">
        <v>2</v>
      </c>
      <c r="D42" s="20">
        <v>0</v>
      </c>
      <c r="E42" s="20">
        <v>133</v>
      </c>
      <c r="F42" s="20">
        <v>24</v>
      </c>
      <c r="G42" s="20">
        <v>159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2</v>
      </c>
      <c r="N42" s="20">
        <v>0</v>
      </c>
      <c r="O42" s="20">
        <v>133</v>
      </c>
      <c r="P42" s="20">
        <v>24</v>
      </c>
      <c r="Q42" s="20">
        <v>159</v>
      </c>
    </row>
    <row r="43" spans="2:17" ht="20.100000000000001" customHeight="1" thickBot="1" x14ac:dyDescent="0.25">
      <c r="B43" s="4" t="s">
        <v>250</v>
      </c>
      <c r="C43" s="20">
        <v>0</v>
      </c>
      <c r="D43" s="20">
        <v>2</v>
      </c>
      <c r="E43" s="20">
        <v>46</v>
      </c>
      <c r="F43" s="20">
        <v>20</v>
      </c>
      <c r="G43" s="20">
        <v>68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2</v>
      </c>
      <c r="O43" s="20">
        <v>46</v>
      </c>
      <c r="P43" s="20">
        <v>20</v>
      </c>
      <c r="Q43" s="20">
        <v>68</v>
      </c>
    </row>
    <row r="44" spans="2:17" ht="20.100000000000001" customHeight="1" thickBot="1" x14ac:dyDescent="0.25">
      <c r="B44" s="4" t="s">
        <v>251</v>
      </c>
      <c r="C44" s="20">
        <v>5</v>
      </c>
      <c r="D44" s="20">
        <v>0</v>
      </c>
      <c r="E44" s="20">
        <v>127</v>
      </c>
      <c r="F44" s="20">
        <v>20</v>
      </c>
      <c r="G44" s="20">
        <v>152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5</v>
      </c>
      <c r="N44" s="20">
        <v>0</v>
      </c>
      <c r="O44" s="20">
        <v>127</v>
      </c>
      <c r="P44" s="20">
        <v>20</v>
      </c>
      <c r="Q44" s="20">
        <v>152</v>
      </c>
    </row>
    <row r="45" spans="2:17" ht="20.100000000000001" customHeight="1" thickBot="1" x14ac:dyDescent="0.25">
      <c r="B45" s="4" t="s">
        <v>252</v>
      </c>
      <c r="C45" s="20">
        <v>3</v>
      </c>
      <c r="D45" s="20">
        <v>0</v>
      </c>
      <c r="E45" s="20">
        <v>384</v>
      </c>
      <c r="F45" s="20">
        <v>156</v>
      </c>
      <c r="G45" s="20">
        <v>543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3</v>
      </c>
      <c r="N45" s="20">
        <v>0</v>
      </c>
      <c r="O45" s="20">
        <v>384</v>
      </c>
      <c r="P45" s="20">
        <v>156</v>
      </c>
      <c r="Q45" s="20">
        <v>543</v>
      </c>
    </row>
    <row r="46" spans="2:17" ht="20.100000000000001" customHeight="1" thickBot="1" x14ac:dyDescent="0.25">
      <c r="B46" s="4" t="s">
        <v>253</v>
      </c>
      <c r="C46" s="20">
        <v>0</v>
      </c>
      <c r="D46" s="20">
        <v>0</v>
      </c>
      <c r="E46" s="20">
        <v>59</v>
      </c>
      <c r="F46" s="20">
        <v>33</v>
      </c>
      <c r="G46" s="20">
        <v>92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59</v>
      </c>
      <c r="P46" s="20">
        <v>33</v>
      </c>
      <c r="Q46" s="20">
        <v>92</v>
      </c>
    </row>
    <row r="47" spans="2:17" ht="20.100000000000001" customHeight="1" thickBot="1" x14ac:dyDescent="0.25">
      <c r="B47" s="4" t="s">
        <v>254</v>
      </c>
      <c r="C47" s="20">
        <v>4</v>
      </c>
      <c r="D47" s="20">
        <v>9</v>
      </c>
      <c r="E47" s="20">
        <v>118</v>
      </c>
      <c r="F47" s="20">
        <v>198</v>
      </c>
      <c r="G47" s="20">
        <v>329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4</v>
      </c>
      <c r="N47" s="20">
        <v>9</v>
      </c>
      <c r="O47" s="20">
        <v>118</v>
      </c>
      <c r="P47" s="20">
        <v>198</v>
      </c>
      <c r="Q47" s="20">
        <v>329</v>
      </c>
    </row>
    <row r="48" spans="2:17" ht="20.100000000000001" customHeight="1" thickBot="1" x14ac:dyDescent="0.25">
      <c r="B48" s="4" t="s">
        <v>255</v>
      </c>
      <c r="C48" s="20">
        <v>0</v>
      </c>
      <c r="D48" s="20">
        <v>0</v>
      </c>
      <c r="E48" s="20">
        <v>10</v>
      </c>
      <c r="F48" s="20">
        <v>40</v>
      </c>
      <c r="G48" s="20">
        <v>50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10</v>
      </c>
      <c r="P48" s="20">
        <v>40</v>
      </c>
      <c r="Q48" s="20">
        <v>50</v>
      </c>
    </row>
    <row r="49" spans="2:17" ht="20.100000000000001" customHeight="1" thickBot="1" x14ac:dyDescent="0.25">
      <c r="B49" s="4" t="s">
        <v>256</v>
      </c>
      <c r="C49" s="20">
        <v>0</v>
      </c>
      <c r="D49" s="20">
        <v>1</v>
      </c>
      <c r="E49" s="20">
        <v>5</v>
      </c>
      <c r="F49" s="20">
        <v>30</v>
      </c>
      <c r="G49" s="20">
        <v>36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</v>
      </c>
      <c r="O49" s="20">
        <v>5</v>
      </c>
      <c r="P49" s="20">
        <v>30</v>
      </c>
      <c r="Q49" s="20">
        <v>36</v>
      </c>
    </row>
    <row r="50" spans="2:17" ht="20.100000000000001" customHeight="1" thickBot="1" x14ac:dyDescent="0.25">
      <c r="B50" s="4" t="s">
        <v>257</v>
      </c>
      <c r="C50" s="20">
        <v>1</v>
      </c>
      <c r="D50" s="20">
        <v>1</v>
      </c>
      <c r="E50" s="20">
        <v>12</v>
      </c>
      <c r="F50" s="20">
        <v>68</v>
      </c>
      <c r="G50" s="20">
        <v>82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</v>
      </c>
      <c r="N50" s="20">
        <v>1</v>
      </c>
      <c r="O50" s="20">
        <v>12</v>
      </c>
      <c r="P50" s="20">
        <v>68</v>
      </c>
      <c r="Q50" s="20">
        <v>82</v>
      </c>
    </row>
    <row r="51" spans="2:17" ht="20.100000000000001" customHeight="1" thickBot="1" x14ac:dyDescent="0.25">
      <c r="B51" s="4" t="s">
        <v>258</v>
      </c>
      <c r="C51" s="20">
        <v>0</v>
      </c>
      <c r="D51" s="20">
        <v>2</v>
      </c>
      <c r="E51" s="20">
        <v>2</v>
      </c>
      <c r="F51" s="20">
        <v>34</v>
      </c>
      <c r="G51" s="20">
        <v>38</v>
      </c>
      <c r="H51" s="20">
        <v>0</v>
      </c>
      <c r="I51" s="20">
        <v>0</v>
      </c>
      <c r="J51" s="20">
        <v>0</v>
      </c>
      <c r="K51" s="20">
        <v>1</v>
      </c>
      <c r="L51" s="20">
        <v>1</v>
      </c>
      <c r="M51" s="20">
        <v>0</v>
      </c>
      <c r="N51" s="20">
        <v>2</v>
      </c>
      <c r="O51" s="20">
        <v>2</v>
      </c>
      <c r="P51" s="20">
        <v>35</v>
      </c>
      <c r="Q51" s="20">
        <v>39</v>
      </c>
    </row>
    <row r="52" spans="2:17" ht="20.100000000000001" customHeight="1" thickBot="1" x14ac:dyDescent="0.25">
      <c r="B52" s="4" t="s">
        <v>259</v>
      </c>
      <c r="C52" s="20">
        <v>0</v>
      </c>
      <c r="D52" s="20">
        <v>4</v>
      </c>
      <c r="E52" s="20">
        <v>0</v>
      </c>
      <c r="F52" s="20">
        <v>27</v>
      </c>
      <c r="G52" s="20">
        <v>31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4</v>
      </c>
      <c r="O52" s="20">
        <v>0</v>
      </c>
      <c r="P52" s="20">
        <v>27</v>
      </c>
      <c r="Q52" s="20">
        <v>31</v>
      </c>
    </row>
    <row r="53" spans="2:17" ht="20.100000000000001" customHeight="1" thickBot="1" x14ac:dyDescent="0.25">
      <c r="B53" s="4" t="s">
        <v>260</v>
      </c>
      <c r="C53" s="20">
        <v>0</v>
      </c>
      <c r="D53" s="20">
        <v>0</v>
      </c>
      <c r="E53" s="20">
        <v>31</v>
      </c>
      <c r="F53" s="20">
        <v>22</v>
      </c>
      <c r="G53" s="20">
        <v>53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31</v>
      </c>
      <c r="P53" s="20">
        <v>22</v>
      </c>
      <c r="Q53" s="20">
        <v>53</v>
      </c>
    </row>
    <row r="54" spans="2:17" ht="20.100000000000001" customHeight="1" thickBot="1" x14ac:dyDescent="0.25">
      <c r="B54" s="4" t="s">
        <v>261</v>
      </c>
      <c r="C54" s="20">
        <v>4</v>
      </c>
      <c r="D54" s="20">
        <v>9</v>
      </c>
      <c r="E54" s="20">
        <v>512</v>
      </c>
      <c r="F54" s="20">
        <v>626</v>
      </c>
      <c r="G54" s="20">
        <v>1151</v>
      </c>
      <c r="H54" s="20">
        <v>0</v>
      </c>
      <c r="I54" s="20">
        <v>31</v>
      </c>
      <c r="J54" s="20">
        <v>0</v>
      </c>
      <c r="K54" s="20">
        <v>1</v>
      </c>
      <c r="L54" s="20">
        <v>32</v>
      </c>
      <c r="M54" s="20">
        <v>4</v>
      </c>
      <c r="N54" s="20">
        <v>40</v>
      </c>
      <c r="O54" s="20">
        <v>512</v>
      </c>
      <c r="P54" s="20">
        <v>627</v>
      </c>
      <c r="Q54" s="20">
        <v>1183</v>
      </c>
    </row>
    <row r="55" spans="2:17" ht="20.100000000000001" customHeight="1" thickBot="1" x14ac:dyDescent="0.25">
      <c r="B55" s="4" t="s">
        <v>262</v>
      </c>
      <c r="C55" s="20">
        <v>3</v>
      </c>
      <c r="D55" s="20">
        <v>3</v>
      </c>
      <c r="E55" s="20">
        <v>122</v>
      </c>
      <c r="F55" s="20">
        <v>49</v>
      </c>
      <c r="G55" s="20">
        <v>177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3</v>
      </c>
      <c r="N55" s="20">
        <v>3</v>
      </c>
      <c r="O55" s="20">
        <v>122</v>
      </c>
      <c r="P55" s="20">
        <v>49</v>
      </c>
      <c r="Q55" s="20">
        <v>177</v>
      </c>
    </row>
    <row r="56" spans="2:17" ht="20.100000000000001" customHeight="1" thickBot="1" x14ac:dyDescent="0.25">
      <c r="B56" s="4" t="s">
        <v>263</v>
      </c>
      <c r="C56" s="20">
        <v>1</v>
      </c>
      <c r="D56" s="20">
        <v>5</v>
      </c>
      <c r="E56" s="20">
        <v>18</v>
      </c>
      <c r="F56" s="20">
        <v>20</v>
      </c>
      <c r="G56" s="20">
        <v>44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1</v>
      </c>
      <c r="N56" s="20">
        <v>5</v>
      </c>
      <c r="O56" s="20">
        <v>18</v>
      </c>
      <c r="P56" s="20">
        <v>20</v>
      </c>
      <c r="Q56" s="20">
        <v>44</v>
      </c>
    </row>
    <row r="57" spans="2:17" ht="20.100000000000001" customHeight="1" thickBot="1" x14ac:dyDescent="0.25">
      <c r="B57" s="4" t="s">
        <v>264</v>
      </c>
      <c r="C57" s="20">
        <v>0</v>
      </c>
      <c r="D57" s="20">
        <v>0</v>
      </c>
      <c r="E57" s="20">
        <v>4</v>
      </c>
      <c r="F57" s="20">
        <v>30</v>
      </c>
      <c r="G57" s="20">
        <v>34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4</v>
      </c>
      <c r="P57" s="20">
        <v>30</v>
      </c>
      <c r="Q57" s="20">
        <v>34</v>
      </c>
    </row>
    <row r="58" spans="2:17" ht="20.100000000000001" customHeight="1" thickBot="1" x14ac:dyDescent="0.25">
      <c r="B58" s="4" t="s">
        <v>265</v>
      </c>
      <c r="C58" s="20">
        <v>1</v>
      </c>
      <c r="D58" s="20">
        <v>1</v>
      </c>
      <c r="E58" s="20">
        <v>23</v>
      </c>
      <c r="F58" s="20">
        <v>78</v>
      </c>
      <c r="G58" s="20">
        <v>103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1</v>
      </c>
      <c r="N58" s="20">
        <v>1</v>
      </c>
      <c r="O58" s="20">
        <v>23</v>
      </c>
      <c r="P58" s="20">
        <v>78</v>
      </c>
      <c r="Q58" s="20">
        <v>103</v>
      </c>
    </row>
    <row r="59" spans="2:17" ht="20.100000000000001" customHeight="1" thickBot="1" x14ac:dyDescent="0.25">
      <c r="B59" s="4" t="s">
        <v>266</v>
      </c>
      <c r="C59" s="20">
        <v>0</v>
      </c>
      <c r="D59" s="20">
        <v>0</v>
      </c>
      <c r="E59" s="20">
        <v>52</v>
      </c>
      <c r="F59" s="20">
        <v>53</v>
      </c>
      <c r="G59" s="20">
        <v>105</v>
      </c>
      <c r="H59" s="20">
        <v>0</v>
      </c>
      <c r="I59" s="20">
        <v>0</v>
      </c>
      <c r="J59" s="20">
        <v>0</v>
      </c>
      <c r="K59" s="20">
        <v>1</v>
      </c>
      <c r="L59" s="20">
        <v>1</v>
      </c>
      <c r="M59" s="20">
        <v>0</v>
      </c>
      <c r="N59" s="20">
        <v>0</v>
      </c>
      <c r="O59" s="20">
        <v>52</v>
      </c>
      <c r="P59" s="20">
        <v>54</v>
      </c>
      <c r="Q59" s="20">
        <v>106</v>
      </c>
    </row>
    <row r="60" spans="2:17" ht="20.100000000000001" customHeight="1" thickBot="1" x14ac:dyDescent="0.25">
      <c r="B60" s="4" t="s">
        <v>267</v>
      </c>
      <c r="C60" s="20">
        <v>0</v>
      </c>
      <c r="D60" s="20">
        <v>0</v>
      </c>
      <c r="E60" s="20">
        <v>8</v>
      </c>
      <c r="F60" s="20">
        <v>24</v>
      </c>
      <c r="G60" s="20">
        <v>32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8</v>
      </c>
      <c r="P60" s="20">
        <v>24</v>
      </c>
      <c r="Q60" s="20">
        <v>32</v>
      </c>
    </row>
    <row r="61" spans="2:17" ht="20.100000000000001" customHeight="1" thickBot="1" x14ac:dyDescent="0.25">
      <c r="B61" s="7" t="s">
        <v>22</v>
      </c>
      <c r="C61" s="70">
        <v>87</v>
      </c>
      <c r="D61" s="70">
        <v>74</v>
      </c>
      <c r="E61" s="68">
        <v>4044</v>
      </c>
      <c r="F61" s="68">
        <v>2982</v>
      </c>
      <c r="G61" s="68">
        <v>7187</v>
      </c>
      <c r="H61" s="68">
        <v>0</v>
      </c>
      <c r="I61" s="68">
        <v>35</v>
      </c>
      <c r="J61" s="68">
        <v>0</v>
      </c>
      <c r="K61" s="68">
        <v>8</v>
      </c>
      <c r="L61" s="68">
        <v>43</v>
      </c>
      <c r="M61" s="68">
        <v>87</v>
      </c>
      <c r="N61" s="68">
        <v>109</v>
      </c>
      <c r="O61" s="68">
        <v>4044</v>
      </c>
      <c r="P61" s="68">
        <v>2990</v>
      </c>
      <c r="Q61" s="68">
        <v>7230</v>
      </c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2018-11-29T11:11:37Z</cp:lastPrinted>
  <dcterms:created xsi:type="dcterms:W3CDTF">2018-11-16T09:47:02Z</dcterms:created>
  <dcterms:modified xsi:type="dcterms:W3CDTF">2019-01-08T09:07:23Z</dcterms:modified>
</cp:coreProperties>
</file>